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Programmbeschreibung" sheetId="1" r:id="rId1"/>
    <sheet name="HUMUSBILANZ" sheetId="2" r:id="rId2"/>
    <sheet name="HILFE" sheetId="3" r:id="rId3"/>
    <sheet name="Tabelle1" sheetId="4" r:id="rId4"/>
    <sheet name="Tab1_Original" sheetId="5" r:id="rId5"/>
    <sheet name="Tabelle2" sheetId="6" r:id="rId6"/>
    <sheet name="Tabelle3" sheetId="7" r:id="rId7"/>
    <sheet name="Formulargestalter" sheetId="8" r:id="rId8"/>
    <sheet name="Tabelle5" sheetId="9" state="hidden" r:id="rId9"/>
    <sheet name="Tabelle6" sheetId="10" state="hidden" r:id="rId10"/>
  </sheets>
  <definedNames>
    <definedName name="_xlnm.Print_Area" localSheetId="1">'HUMUSBILANZ'!$E$1:$BB$254</definedName>
    <definedName name="_xlnm.Print_Titles" localSheetId="2">'HILFE'!$1:$10</definedName>
    <definedName name="_xlnm.Print_Titles" localSheetId="1">'HUMUSBILANZ'!$1:$6</definedName>
    <definedName name="_xlnm.Print_Titles" localSheetId="0">'Programmbeschreibung'!$1:$5</definedName>
    <definedName name="_xlnm.Print_Titles" localSheetId="3">'Tabelle1'!$1:$1</definedName>
  </definedNames>
  <calcPr fullCalcOnLoad="1"/>
</workbook>
</file>

<file path=xl/sharedStrings.xml><?xml version="1.0" encoding="utf-8"?>
<sst xmlns="http://schemas.openxmlformats.org/spreadsheetml/2006/main" count="985" uniqueCount="664">
  <si>
    <t>Der Anbau von Bockshorn-, Schabzieger- und Steinklee verursacht keine Humuszehrung, sondern führt zu Humus-</t>
  </si>
  <si>
    <t xml:space="preserve">mehrung. Die Höhe der Humusmehrung ist davon abhängig, ob der jeweilige Klee im Hauptnutzungsjahr oder im </t>
  </si>
  <si>
    <t xml:space="preserve">Ansaatjahr steht. Im Ansaatjahr ist darüber hinaus noch von Bedeutung, wann und in welcher Form die Aussaat erfolgte. </t>
  </si>
  <si>
    <t>Bockshorn-,Schabzieger-,Steinklee, im Hauptnutzungsjahr</t>
  </si>
  <si>
    <t>Bockshorn-,Schabzieger-,Steinklee,Ansaatjahr,Frühjahrsblanksaat</t>
  </si>
  <si>
    <t>Bockshorn-,Schabzieger-,Steinklee,Sommerblanksaat</t>
  </si>
  <si>
    <t>Bockshorn-,Schabzieger-,Steinklee,Untersaat</t>
  </si>
  <si>
    <t>Bockshorn-,Schabzieger-,Steinklee,Gründeckfrucht</t>
  </si>
  <si>
    <t>Zwischen- früchte</t>
  </si>
  <si>
    <r>
      <t>Humus-Reproduktion durch auf Ackerland ausgebrachte organische Materialien :</t>
    </r>
    <r>
      <rPr>
        <u val="single"/>
        <sz val="10"/>
        <color indexed="16"/>
        <rFont val="Arial"/>
        <family val="2"/>
      </rPr>
      <t xml:space="preserve"> </t>
    </r>
  </si>
  <si>
    <r>
      <t xml:space="preserve">(siehe HUMUSBILANZ:   </t>
    </r>
    <r>
      <rPr>
        <b/>
        <sz val="8"/>
        <rFont val="Arial"/>
        <family val="2"/>
      </rPr>
      <t xml:space="preserve">2b) Humus-Reproduktion (-lieferung) durch auf Ackerland ausgebrachte organische Materialien </t>
    </r>
  </si>
  <si>
    <r>
      <t xml:space="preserve">Erfasst wird die "Gründüngung" unter Ziff. 2b: </t>
    </r>
    <r>
      <rPr>
        <b/>
        <i/>
        <sz val="10"/>
        <color indexed="12"/>
        <rFont val="Arial"/>
        <family val="2"/>
      </rPr>
      <t xml:space="preserve">organisches Material, ausgebrachte Menge (in t/ha, Jahr) </t>
    </r>
    <r>
      <rPr>
        <sz val="10"/>
        <rFont val="Arial"/>
        <family val="0"/>
      </rPr>
      <t xml:space="preserve">und </t>
    </r>
  </si>
  <si>
    <t>gedüngte Ackerfläche (in ha).</t>
  </si>
  <si>
    <t xml:space="preserve"> Bockshorn-, Schabzieger-, 
 Steinklee</t>
  </si>
  <si>
    <t>ca.</t>
  </si>
  <si>
    <t>Orientierungswerte Gründüngungsaufwuchs (Spross und Blatt; bei Stoppelsaat):</t>
  </si>
  <si>
    <t>entspricht ca.</t>
  </si>
  <si>
    <t xml:space="preserve">bei </t>
  </si>
  <si>
    <t>TS</t>
  </si>
  <si>
    <t>t FM/ha</t>
  </si>
  <si>
    <t xml:space="preserve"> Brache, Stilllegung</t>
  </si>
  <si>
    <t>Brache bzw. Stilllegung verursacht keine Humuszehrung, sondern führt zu Humusmehrung.</t>
  </si>
  <si>
    <t xml:space="preserve">Die Höhe der Humusmehrung ist davon abhängig, ob die Fläche gezielt begrünt  oder der Selbstbegrünung überlassen </t>
  </si>
  <si>
    <t>schwacher Bestand</t>
  </si>
  <si>
    <t>mittlerer Bestand</t>
  </si>
  <si>
    <t>(z.B.: Senf, Phacelia, Ölrettich, Winterraps, Weidelgras, ...)</t>
  </si>
  <si>
    <t>t TM/ha</t>
  </si>
  <si>
    <t>Formelspalte</t>
  </si>
  <si>
    <t>für</t>
  </si>
  <si>
    <t>leer 1</t>
  </si>
  <si>
    <t>leer 2</t>
  </si>
  <si>
    <t>leer 3</t>
  </si>
  <si>
    <t>leer 4</t>
  </si>
  <si>
    <t>leer 5</t>
  </si>
  <si>
    <t>leer 6</t>
  </si>
  <si>
    <t>leer 7</t>
  </si>
  <si>
    <t>leer 8</t>
  </si>
  <si>
    <t>leer 9</t>
  </si>
  <si>
    <t>leer 10</t>
  </si>
  <si>
    <t>leer 11</t>
  </si>
  <si>
    <t>Silomais ™</t>
  </si>
  <si>
    <r>
      <t xml:space="preserve">Die Humuszehrung wird in der Bilanz durch Erfassung der </t>
    </r>
    <r>
      <rPr>
        <b/>
        <i/>
        <sz val="10"/>
        <color indexed="12"/>
        <rFont val="Arial"/>
        <family val="2"/>
      </rPr>
      <t>Kultur</t>
    </r>
    <r>
      <rPr>
        <sz val="10"/>
        <rFont val="Arial"/>
        <family val="0"/>
      </rPr>
      <t xml:space="preserve"> sowie des </t>
    </r>
    <r>
      <rPr>
        <b/>
        <i/>
        <sz val="10"/>
        <color indexed="12"/>
        <rFont val="Arial"/>
        <family val="2"/>
      </rPr>
      <t>Anbauumfangs</t>
    </r>
    <r>
      <rPr>
        <sz val="10"/>
        <rFont val="Arial"/>
        <family val="0"/>
      </rPr>
      <t xml:space="preserve"> unter Ziff. 1 berechnet.</t>
    </r>
  </si>
  <si>
    <t>Verbleibt Stroh auf der Fläche, führt es auf der anderen Seite zur Humusreproduktion (-neubildung).</t>
  </si>
  <si>
    <r>
      <t>Getreide</t>
    </r>
    <r>
      <rPr>
        <sz val="11"/>
        <rFont val="Times New Roman"/>
        <family val="1"/>
      </rPr>
      <t xml:space="preserve"> einschl. </t>
    </r>
    <r>
      <rPr>
        <b/>
        <sz val="11"/>
        <rFont val="Times New Roman"/>
        <family val="1"/>
      </rPr>
      <t>Öl- und Faserpflanzen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Sonnenblumen, </t>
    </r>
    <r>
      <rPr>
        <b/>
        <sz val="11"/>
        <color indexed="12"/>
        <rFont val="Times New Roman"/>
        <family val="1"/>
      </rPr>
      <t>Erdbeeren</t>
    </r>
    <r>
      <rPr>
        <sz val="11"/>
        <rFont val="Times New Roman"/>
        <family val="1"/>
      </rPr>
      <t xml:space="preserve"> sowie</t>
    </r>
    <r>
      <rPr>
        <b/>
        <sz val="11"/>
        <rFont val="Times New Roman"/>
        <family val="1"/>
      </rPr>
      <t xml:space="preserve"> 3. Gr. Gemüse-, Gewürz- und Heilpflanzen*</t>
    </r>
  </si>
  <si>
    <r>
      <t xml:space="preserve">Körnerleguminosen </t>
    </r>
    <r>
      <rPr>
        <sz val="11"/>
        <rFont val="Times New Roman"/>
        <family val="1"/>
      </rPr>
      <t xml:space="preserve">und </t>
    </r>
    <r>
      <rPr>
        <b/>
        <sz val="11"/>
        <rFont val="Times New Roman"/>
        <family val="1"/>
      </rPr>
      <t>4.Gruppe Gemüse-, Gewürz- und Heilpflanzen*</t>
    </r>
  </si>
  <si>
    <r>
      <t>Ackergras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Leguminosen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Leguminosen-Gras-Gemenge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Vermehrung</t>
    </r>
    <r>
      <rPr>
        <sz val="11"/>
        <rFont val="Times New Roman"/>
        <family val="1"/>
      </rPr>
      <t xml:space="preserve"> und </t>
    </r>
    <r>
      <rPr>
        <sz val="11"/>
        <color indexed="12"/>
        <rFont val="Times New Roman"/>
        <family val="1"/>
      </rPr>
      <t xml:space="preserve">5. Gruppe </t>
    </r>
    <r>
      <rPr>
        <b/>
        <sz val="11"/>
        <rFont val="Times New Roman"/>
        <family val="1"/>
      </rPr>
      <t>Gemüse-, Gewürz- und Heilpflanzen*</t>
    </r>
  </si>
  <si>
    <r>
      <t xml:space="preserve">   Gruppe 1</t>
    </r>
    <r>
      <rPr>
        <sz val="9"/>
        <color indexed="12"/>
        <rFont val="Times New Roman"/>
        <family val="1"/>
      </rPr>
      <t>:</t>
    </r>
  </si>
  <si>
    <r>
      <t xml:space="preserve">   Gruppe 2</t>
    </r>
    <r>
      <rPr>
        <sz val="9"/>
        <color indexed="12"/>
        <rFont val="Times New Roman"/>
        <family val="1"/>
      </rPr>
      <t>:</t>
    </r>
  </si>
  <si>
    <t xml:space="preserve">Chicoree (Wurzel), Goldlack, Kamille, Knoblauch, Knollensellerie, Lauch, Malve, Meerrettich, Pastinake, Ringelblume, Rosenkohl, Schöllkraut, </t>
  </si>
  <si>
    <t>Sonnenhut, Schwarzwurzel, Wurzelpetersilie, Zuckermelone, Zwiebeln</t>
  </si>
  <si>
    <r>
      <t xml:space="preserve">   Gruppe 3</t>
    </r>
    <r>
      <rPr>
        <sz val="9"/>
        <color indexed="12"/>
        <rFont val="Times New Roman"/>
        <family val="1"/>
      </rPr>
      <t>:</t>
    </r>
  </si>
  <si>
    <t xml:space="preserve">Ackerschachtelhalm, Alant, Arzneifenchel, Aubergine, Baldrian, Bergarnika, Bergbohnenkraut, Bibernelle, Blattpetersilie, Bohnenkraut,  </t>
  </si>
  <si>
    <t xml:space="preserve">Borretsch,Brennessel, Buschbohne, Drachenkopf, Dill, Dost, Eibisch, Eichblattsalat, Eisbergsalat, Endivien, Engelswurz, Estragon,  </t>
  </si>
  <si>
    <t xml:space="preserve">Faserpflanzen, Feldsalat, Fenchel (großfrüchtig), Fingerhut, Goldrute, Grünerbsen, Grünkohl, Gurke, Hopfen, Johanniskraut, Kohlrabi, Kohlrübe, </t>
  </si>
  <si>
    <t xml:space="preserve">Kopfsalat, Kornblume, Kümmel, Kürbis, Lollo, Liebstöckel, Majoran, Mangold, Möhren, Mutterkraut, Nachtkerze, Ölfrüchte, Paprika, </t>
  </si>
  <si>
    <t xml:space="preserve"> Pfefferminze, Radiccio, Radies, Rettich, Rhabarber, Romana, Rote Rübe, Salbei, Schafgarbe, Schnittlauch, Spinat, Spitzwegerich, Stabtomate, </t>
  </si>
  <si>
    <t>Stangenbohne, Stangensellerie, Thymian, Wirsing, Weißkohl, Zitronenmelisse, Zucchini, Zuckermais.</t>
  </si>
  <si>
    <t xml:space="preserve">   Gruppe 4:</t>
  </si>
  <si>
    <t>Blumenkohl, Brokkoli, Chinakohl, Rotkohl</t>
  </si>
  <si>
    <t xml:space="preserve">   Gruppe 5:</t>
  </si>
  <si>
    <r>
      <t xml:space="preserve">blaue Schrift: </t>
    </r>
    <r>
      <rPr>
        <b/>
        <sz val="9"/>
        <color indexed="12"/>
        <rFont val="Times New Roman"/>
        <family val="1"/>
      </rPr>
      <t>regional angepasste Kennzahlen des Landes Baden-Württemberg</t>
    </r>
  </si>
  <si>
    <t xml:space="preserve">Gemüse Gruppe 1 </t>
  </si>
  <si>
    <t xml:space="preserve">Gemüse Gruppe 2 </t>
  </si>
  <si>
    <t xml:space="preserve">Gemüse Gruppe 3 </t>
  </si>
  <si>
    <t>Gemüse Gruppe 4</t>
  </si>
  <si>
    <t>Goldlack (Gruppe 2)</t>
  </si>
  <si>
    <t>Chicoree (Wurzel) (Gruppe 2)</t>
  </si>
  <si>
    <t>Kamille (Gruppe 2)</t>
  </si>
  <si>
    <t>Knoblauch (Gruppe 2)</t>
  </si>
  <si>
    <t>Knollensellerie (Gruppe 2)</t>
  </si>
  <si>
    <t>Lauch, Porree (Gruppe 2)</t>
  </si>
  <si>
    <t>Malve (Gruppe 2)</t>
  </si>
  <si>
    <t>Meerrettich (Gruppe 2)</t>
  </si>
  <si>
    <t>Pastinake (Gruppe 2)</t>
  </si>
  <si>
    <t>Ringelblume (Gruppe 2)</t>
  </si>
  <si>
    <t>Rosenkohl (Gruppe 2)</t>
  </si>
  <si>
    <t>Schöllkraut (Gruppe 2)</t>
  </si>
  <si>
    <t>Sonnenhut (Gruppe 2)</t>
  </si>
  <si>
    <t>Schwarzwurzel (Gruppe 2)</t>
  </si>
  <si>
    <t>Wurzelpetersilie (Gruppe 2)</t>
  </si>
  <si>
    <t>Zuckermelone (Gruppe 2)</t>
  </si>
  <si>
    <t>Zwiebeln (Gruppe 2)</t>
  </si>
  <si>
    <t>Ackerschachtelhalm (Gruppe 3)</t>
  </si>
  <si>
    <t>Alant (Gruppe 3)</t>
  </si>
  <si>
    <t>Arzneifenchel (Gruppe 3)</t>
  </si>
  <si>
    <t>Aubergine (Gruppe 3)</t>
  </si>
  <si>
    <t>Baldrian (Gruppe 3)</t>
  </si>
  <si>
    <t>Bergarnika (Gruppe 3)</t>
  </si>
  <si>
    <t>Bergbohnenkraut (Gruppe 3)</t>
  </si>
  <si>
    <t>Bibernelle (Gruppe 3)</t>
  </si>
  <si>
    <t>Blattpetersilie (Gruppe 3)</t>
  </si>
  <si>
    <t>Bohnenkraut (Gruppe 3)</t>
  </si>
  <si>
    <t>Faserpflanzen (Gruppe 3)</t>
  </si>
  <si>
    <t>Borretsch (Gruppe 3)</t>
  </si>
  <si>
    <t>Brennessel (Gruppe 3)</t>
  </si>
  <si>
    <t>Buschbohne (Gruppe 3)</t>
  </si>
  <si>
    <t>Drachenkopf (Gruppe 3)</t>
  </si>
  <si>
    <t>Dill (Gruppe 3)</t>
  </si>
  <si>
    <t>Dost (Gruppe 3)</t>
  </si>
  <si>
    <t>Eibisch (Gruppe 3)</t>
  </si>
  <si>
    <t>Eichblattsalat (Gruppe 3)</t>
  </si>
  <si>
    <t>Eisbergsalat (Gruppe 3)</t>
  </si>
  <si>
    <t>Endivien (Gruppe 3)</t>
  </si>
  <si>
    <t>Engelswurz (Gruppe 3)</t>
  </si>
  <si>
    <t>Estragon (Gruppe 3)</t>
  </si>
  <si>
    <t>Feldsalat (Gruppe 3)</t>
  </si>
  <si>
    <t>Fenchel (großfrüchtig) (Gruppe 3)</t>
  </si>
  <si>
    <t>Humusbilanz Version 1.3 (Stand: 02/2006)</t>
  </si>
  <si>
    <r>
      <t xml:space="preserve">Das Programm wird als Excel-Datei  </t>
    </r>
    <r>
      <rPr>
        <b/>
        <sz val="12"/>
        <color indexed="18"/>
        <rFont val="Times New Roman"/>
        <family val="1"/>
      </rPr>
      <t>Humusbilanz_Vers_13.xls</t>
    </r>
    <r>
      <rPr>
        <sz val="12"/>
        <rFont val="Times New Roman"/>
        <family val="1"/>
      </rPr>
      <t xml:space="preserve">  bereit gestellt.</t>
    </r>
  </si>
  <si>
    <t>Das vorliegende Programm beinhaltet den Stand vom Februar 2006 und wurde mit äußerster Sorgfalt erstellt und getestet.</t>
  </si>
  <si>
    <t>Fingerhut (Gruppe 3)</t>
  </si>
  <si>
    <t>Goldrute (Gruppe 3)</t>
  </si>
  <si>
    <t>Grünerbsen (Gruppe 3)</t>
  </si>
  <si>
    <t>Grünkohl (Gruppe 3)</t>
  </si>
  <si>
    <t>Gurke (Gruppe 3)</t>
  </si>
  <si>
    <t>Hopfen (Gruppe 3)</t>
  </si>
  <si>
    <t>Johanniskraut (Gruppe 3)</t>
  </si>
  <si>
    <t>Kohlrabi (Gruppe 3)</t>
  </si>
  <si>
    <t>Kohlrübe (Gruppe 3)</t>
  </si>
  <si>
    <t>Kopfsalat (Gruppe 3)</t>
  </si>
  <si>
    <t>Kornblume (Gruppe 3)</t>
  </si>
  <si>
    <t>Kümmel (Gruppe 3)</t>
  </si>
  <si>
    <t>Kürbis (Gruppe 3)</t>
  </si>
  <si>
    <t>Lollo (Gruppe 3)</t>
  </si>
  <si>
    <t>Liebstöckel (Gruppe 3)</t>
  </si>
  <si>
    <t>Majoran (Gruppe 3)</t>
  </si>
  <si>
    <t>Mangold (Gruppe 3)</t>
  </si>
  <si>
    <t>Möhren (Gruppe 3)</t>
  </si>
  <si>
    <t>Mutterkraut (Gruppe 3)</t>
  </si>
  <si>
    <t>Nachtkerze (Gruppe 3)</t>
  </si>
  <si>
    <t>Ölfrüchte (Gruppe 3)</t>
  </si>
  <si>
    <t>Paprika (Gruppe 3)</t>
  </si>
  <si>
    <t>Pfefferminze (Gruppe 3)</t>
  </si>
  <si>
    <t>Radiccio</t>
  </si>
  <si>
    <t>Radies (Gruppe 3)</t>
  </si>
  <si>
    <t>Rettich (Gruppe 3)</t>
  </si>
  <si>
    <t>Rhabarber (Gruppe 3)</t>
  </si>
  <si>
    <t>Romana (Gruppe 3)</t>
  </si>
  <si>
    <t>Rote Rübe (Gruppe 3)</t>
  </si>
  <si>
    <t>Salbei (Gruppe 3)</t>
  </si>
  <si>
    <t>Schafgarbe (Gruppe 3)</t>
  </si>
  <si>
    <t>Schnittlauch (Gruppe 3)</t>
  </si>
  <si>
    <t>Spinat (Gruppe 3)</t>
  </si>
  <si>
    <t>Spitzwegerich (Gruppe 3)</t>
  </si>
  <si>
    <t>Stabtomate (Gruppe 3)</t>
  </si>
  <si>
    <t>Stangenbohne (Gruppe 3)</t>
  </si>
  <si>
    <t>Stangensellerie (Gruppe 3)</t>
  </si>
  <si>
    <t>Thymian (Gruppe 3)</t>
  </si>
  <si>
    <t>Wirsing (Gruppe 3)</t>
  </si>
  <si>
    <t>Weißkohl (Gruppe 3)</t>
  </si>
  <si>
    <t>Zitronenmelisse (Gruppe 3)</t>
  </si>
  <si>
    <t>Zucchini (Gruppe 3)</t>
  </si>
  <si>
    <t>Blumenkohl (Gruppe 4)</t>
  </si>
  <si>
    <t>Brokkoli (Gruppe 4)</t>
  </si>
  <si>
    <t>Chinakohl (Gruppe 4)</t>
  </si>
  <si>
    <t>Rotkohl (Gruppe 4)</t>
  </si>
  <si>
    <t>leer 12</t>
  </si>
  <si>
    <r>
      <t>Hauptfruchtertrag.</t>
    </r>
    <r>
      <rPr>
        <sz val="10"/>
        <rFont val="Arial"/>
        <family val="0"/>
      </rPr>
      <t xml:space="preserve"> Dabei errechnet sich die Strohmenge aus Hauptfruchtertrag  x  Stroh- / Korn -Verhältnis.</t>
    </r>
  </si>
  <si>
    <t xml:space="preserve">Verbleibt das Rübenblatt auf der Fläche, führt es auf der anderen Seite zur Humusreproduktion (-neubildung). </t>
  </si>
  <si>
    <r>
      <t>Hauptfruchtertrag.</t>
    </r>
    <r>
      <rPr>
        <sz val="10"/>
        <rFont val="Arial"/>
        <family val="0"/>
      </rPr>
      <t xml:space="preserve"> Dabei errechnet sich die Rübenblattmenge aus Hauptfruchtertrag  x  Blatt- / Rüben -Verhältnis.</t>
    </r>
  </si>
  <si>
    <t xml:space="preserve">Verbleibt das Stroh auf der Fläche, führt dies auf der anderen Seite zur Humusreproduktion (-neubildung). </t>
  </si>
  <si>
    <t>Es erfolgt keine gesonderte Verrechnung, da der Aufwuchs regelmäßig geerntet wird; siehe oben.</t>
  </si>
  <si>
    <r>
      <t xml:space="preserve">Die Humusmehrung wird in der Bilanz durch Erfassung der </t>
    </r>
    <r>
      <rPr>
        <b/>
        <i/>
        <sz val="10"/>
        <color indexed="12"/>
        <rFont val="Arial"/>
        <family val="2"/>
      </rPr>
      <t>Kultur</t>
    </r>
    <r>
      <rPr>
        <sz val="10"/>
        <rFont val="Arial"/>
        <family val="0"/>
      </rPr>
      <t xml:space="preserve"> sowie des </t>
    </r>
    <r>
      <rPr>
        <b/>
        <i/>
        <sz val="10"/>
        <color indexed="12"/>
        <rFont val="Arial"/>
        <family val="2"/>
      </rPr>
      <t>Anbauumfangs</t>
    </r>
    <r>
      <rPr>
        <sz val="10"/>
        <rFont val="Arial"/>
        <family val="0"/>
      </rPr>
      <t xml:space="preserve"> unter Ziff. 1 berechnet.</t>
    </r>
  </si>
  <si>
    <r>
      <t>Anbauumfangs</t>
    </r>
    <r>
      <rPr>
        <sz val="10"/>
        <rFont val="Arial"/>
        <family val="0"/>
      </rPr>
      <t xml:space="preserve"> unter Ziff. 1 berechnet.</t>
    </r>
  </si>
  <si>
    <t>wird. Zudem ist noch von Bedeutung, zu welchem Zeitpunkt die Begrünung erfolgt (Sommer/Herbst Vorjahr, Frühjahr)</t>
  </si>
  <si>
    <t>Es erfolgt keine gesonderte Verrechnung; siehe oben.</t>
  </si>
  <si>
    <t>dabei von der  einzelnen Kultur beeinflusst. Es erfolgt daher eine Einteilung in verschiedene Gruppen (Gruppen 1-3).</t>
  </si>
  <si>
    <t xml:space="preserve">   Wurzeln, Blatt, etc.</t>
  </si>
  <si>
    <t>Stroh- / Korn -Verhältnis
bzw.
Blatt- / Rüben- Verhältnis</t>
  </si>
  <si>
    <t>(Stroh / Korn-Verhältnis   bzw.</t>
  </si>
  <si>
    <t xml:space="preserve"> Blatt /  Rüben -Verhältnis)</t>
  </si>
  <si>
    <t>Stroh/Korn-</t>
  </si>
  <si>
    <t>Blatt/Wurzel-</t>
  </si>
  <si>
    <t>Handhabung der Humusbilanz:</t>
  </si>
  <si>
    <t>Der Anbau von Zwischenfrüchten verursacht keine Humuszehrung, sondern führt zu Humusmehrung. Die Höhe der</t>
  </si>
  <si>
    <t>Humusmehrung ist vom Gelingen der Gründüngung abhängig. Dabei ist besonders auf die frühzeitige Aussaat,</t>
  </si>
  <si>
    <t>(kann auch als Nachweis für die Humusbilanz nach Direktzahlungen-Verpflichtungenverordnung vom 4.November 2004 verwendet werden)</t>
  </si>
  <si>
    <t>Presstopferde aus Schwarz- und Weißtorf</t>
  </si>
  <si>
    <t>Presstopferde</t>
  </si>
  <si>
    <t>besteht aus</t>
  </si>
  <si>
    <t>Umfang der Ackerfläche,</t>
  </si>
  <si>
    <t>auf der die Nebenprodukte</t>
  </si>
  <si>
    <t xml:space="preserve"> auf dem Feld verbleiben</t>
  </si>
  <si>
    <r>
      <t xml:space="preserve">Der </t>
    </r>
    <r>
      <rPr>
        <b/>
        <sz val="10"/>
        <rFont val="Arial"/>
        <family val="2"/>
      </rPr>
      <t>Humusbilanz-Saldo</t>
    </r>
    <r>
      <rPr>
        <sz val="10"/>
        <rFont val="Arial"/>
        <family val="2"/>
      </rPr>
      <t xml:space="preserve"> soll im Bereich 
</t>
    </r>
    <r>
      <rPr>
        <b/>
        <sz val="10"/>
        <rFont val="Arial"/>
        <family val="2"/>
      </rPr>
      <t xml:space="preserve">-75 kg Humus-C /ha </t>
    </r>
    <r>
      <rPr>
        <sz val="10"/>
        <rFont val="Arial"/>
        <family val="2"/>
      </rPr>
      <t xml:space="preserve">und Jahr und
</t>
    </r>
    <r>
      <rPr>
        <b/>
        <sz val="10"/>
        <rFont val="Arial"/>
        <family val="2"/>
      </rPr>
      <t>+125 kg Humus-C /ha</t>
    </r>
    <r>
      <rPr>
        <sz val="10"/>
        <rFont val="Arial"/>
        <family val="2"/>
      </rPr>
      <t xml:space="preserve"> und Jahr
liegen und darf zur Einhaltung der
Direktzahlungen-Verpflichtungenver-
ordnung den Wert von
</t>
    </r>
    <r>
      <rPr>
        <b/>
        <sz val="10"/>
        <rFont val="Arial"/>
        <family val="2"/>
      </rPr>
      <t>-75 kg Humus-C/ha und Jahr</t>
    </r>
    <r>
      <rPr>
        <sz val="10"/>
        <rFont val="Arial"/>
        <family val="2"/>
      </rPr>
      <t xml:space="preserve">
im dreijährigen Durchschnitt nicht
unterschreiten.</t>
    </r>
  </si>
  <si>
    <t>Wird der Aufwuchs abgefahren, gibt es keine zusätzliche Humusreproduktion durch org. Material, das a.d. Feld verbleibt.</t>
  </si>
  <si>
    <t>Hinweis zum Programm:</t>
  </si>
  <si>
    <r>
      <t xml:space="preserve">1. Veränderung der Humusvorräte im Boden </t>
    </r>
    <r>
      <rPr>
        <sz val="12"/>
        <rFont val="Times New Roman"/>
        <family val="1"/>
      </rPr>
      <t>[Humuszehrung (-) / Humusmehrung (+)]</t>
    </r>
  </si>
  <si>
    <r>
      <t xml:space="preserve">Die Erfassung erfolgt durch Auswahl von </t>
    </r>
    <r>
      <rPr>
        <b/>
        <sz val="12"/>
        <color indexed="18"/>
        <rFont val="Times New Roman"/>
        <family val="1"/>
      </rPr>
      <t>Kultur / Fruchtfolge</t>
    </r>
    <r>
      <rPr>
        <sz val="12"/>
        <rFont val="Times New Roman"/>
        <family val="1"/>
      </rPr>
      <t xml:space="preserve"> und Eingabe des </t>
    </r>
    <r>
      <rPr>
        <b/>
        <sz val="12"/>
        <color indexed="18"/>
        <rFont val="Times New Roman"/>
        <family val="1"/>
      </rPr>
      <t>Anbauumfang</t>
    </r>
    <r>
      <rPr>
        <sz val="12"/>
        <rFont val="Times New Roman"/>
        <family val="1"/>
      </rPr>
      <t>s.</t>
    </r>
  </si>
  <si>
    <t xml:space="preserve">Die Bedeutung des Humus (hier vereinfachend gleichgesetzt mit der gesamten organischen Bodensubstanz) liegt in der </t>
  </si>
  <si>
    <t>Verbesserung nahezu aller Bodeneigenschaften. Eine ausreichende Humusversorgung ackerbaulich genutzter Böden</t>
  </si>
  <si>
    <t xml:space="preserve">dient daher der nachhaltigen Sicherung ihrer Produktivität. Humus beeinflusst die physikalischen, chemischen und </t>
  </si>
  <si>
    <t xml:space="preserve">biologischen Bodenfunktionen, insbesondere die Speicherung von Nährstoffen und Wasser, das Filter- und Puffervermögen, </t>
  </si>
  <si>
    <t xml:space="preserve">die biologische Aktivität und das Bodengefüge (Aggregatstabilität, Luft- und Wasserhaushalt, Schutz vor Schadverdichtungen  </t>
  </si>
  <si>
    <t>und Erosion).</t>
  </si>
  <si>
    <t xml:space="preserve">Mit der vorliegenden Anwendung können Sie eine betriebliche Humusbilanzierung für ein Jahr durchführen. Diese soll dazu </t>
  </si>
  <si>
    <t xml:space="preserve">beitragen, die Veränderung der Humusvorräte im Betrieb abzuschätzen, zu bemessen und beurteilen zu können. </t>
  </si>
  <si>
    <t xml:space="preserve">Eine vollständige, für die gesamte Ackerfläche des Betriebes erstellte Humusbilanz kann als Nachweis im Sinne der </t>
  </si>
  <si>
    <t xml:space="preserve">„Cross Compliance-Bestimmungen“  gemäß Direktzahlungen-Verpflichtungenverordnung; (DirektZahlVerpflV </t>
  </si>
  <si>
    <t xml:space="preserve">vom 4. November 2004) verwendet werden. </t>
  </si>
  <si>
    <t>Bewirtschaftungseinheit zu erstellen.</t>
  </si>
  <si>
    <t xml:space="preserve">Das Formblatt ist aber auch geeignet, eine Humusbilanz für die Fruchtfolge eines einzelnen Schlags oder einer </t>
  </si>
  <si>
    <t xml:space="preserve">In die Bewertung von Humuszehrung  und -reproduktion der Kulturen sind Feldversuchsergebnisse sowie Faktoren wie </t>
  </si>
  <si>
    <r>
      <t xml:space="preserve">Weitere fachliche Hinweise finden Sie im VDLUFA-Standpunkt "Humusbilanzierung" </t>
    </r>
    <r>
      <rPr>
        <u val="single"/>
        <sz val="12"/>
        <color indexed="18"/>
        <rFont val="Times New Roman"/>
        <family val="1"/>
      </rPr>
      <t>www.vdlufa.de</t>
    </r>
  </si>
  <si>
    <t>(VDLUFA-Info´s / Standpunkte / Humusbilanzierung).</t>
  </si>
  <si>
    <t>Allgemeines zur Humusbilanzierung:</t>
  </si>
  <si>
    <t>Tabelle 1:</t>
  </si>
  <si>
    <t xml:space="preserve">Kennzahlen zur fruchtartspezifischen Veränderung des Humusvorrates </t>
  </si>
  <si>
    <t>(Humusbedarf) des Bodens in Humusäquivalenten (kg Humus-C) pro ha und Jahr</t>
  </si>
  <si>
    <t>Hauptfruchtarten</t>
  </si>
  <si>
    <t>– 760</t>
  </si>
  <si>
    <t>– 560</t>
  </si>
  <si>
    <t>– 280</t>
  </si>
  <si>
    <t xml:space="preserve">  Bedarfsfaktoren für Zucker- und Futterrüben sowie Getreide einschließlich Körnermais und Ölfrüchten ohne Koppelprodukte; </t>
  </si>
  <si>
    <t xml:space="preserve">  bei den restlichen Fruchtarten ist die Humusersatzleistung der Koppelprodukte im Humusbedarf berücksichtigt.</t>
  </si>
  <si>
    <t>- als Frühjahrsblanksaat</t>
  </si>
  <si>
    <t>- bei Gründeckfrucht</t>
  </si>
  <si>
    <t>- als Untersaat</t>
  </si>
  <si>
    <t>- als Sommerblanksaat</t>
  </si>
  <si>
    <t xml:space="preserve">Winterzwischenfrüchte </t>
  </si>
  <si>
    <t xml:space="preserve"> (Anrechnung im Jahr der Einarbeitung in den Boden)</t>
  </si>
  <si>
    <t>Stoppelfrüchte, Herbstbegrünung</t>
  </si>
  <si>
    <t>Untersaaten</t>
  </si>
  <si>
    <t>Brache / Stilllegung</t>
  </si>
  <si>
    <t>Brachejahr</t>
  </si>
  <si>
    <t xml:space="preserve">Selbstbegrünung </t>
  </si>
  <si>
    <t xml:space="preserve">ab Herbst des Vorjahres </t>
  </si>
  <si>
    <t>(Anrechnung im Brachejahr)</t>
  </si>
  <si>
    <t>ab Frühjahr des Brachejahres</t>
  </si>
  <si>
    <r>
      <t xml:space="preserve">blaue Schrift: </t>
    </r>
    <r>
      <rPr>
        <b/>
        <sz val="9"/>
        <color indexed="18"/>
        <rFont val="Times New Roman"/>
        <family val="1"/>
      </rPr>
      <t>regional angepasste Kennzahlen des Landes Baden-Württemberg</t>
    </r>
  </si>
  <si>
    <r>
      <t xml:space="preserve">Zucker- </t>
    </r>
    <r>
      <rPr>
        <sz val="11"/>
        <rFont val="Times New Roman"/>
        <family val="1"/>
      </rPr>
      <t xml:space="preserve">und </t>
    </r>
    <r>
      <rPr>
        <b/>
        <sz val="11"/>
        <rFont val="Times New Roman"/>
        <family val="1"/>
      </rPr>
      <t>Futterrübe</t>
    </r>
    <r>
      <rPr>
        <sz val="11"/>
        <rFont val="Times New Roman"/>
        <family val="1"/>
      </rPr>
      <t xml:space="preserve">, einschließlich Samenträger </t>
    </r>
    <r>
      <rPr>
        <b/>
        <sz val="11"/>
        <rFont val="Times New Roman"/>
        <family val="1"/>
      </rPr>
      <t>Kartoffeln</t>
    </r>
    <r>
      <rPr>
        <sz val="11"/>
        <rFont val="Times New Roman"/>
        <family val="1"/>
      </rPr>
      <t xml:space="preserve"> und </t>
    </r>
    <r>
      <rPr>
        <b/>
        <sz val="11"/>
        <rFont val="Times New Roman"/>
        <family val="1"/>
      </rPr>
      <t>1. Gruppe Gemüse-, Gewürz- und Heilpflanzen*</t>
    </r>
  </si>
  <si>
    <r>
      <t>Silomais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Körnermais</t>
    </r>
    <r>
      <rPr>
        <sz val="11"/>
        <rFont val="Times New Roman"/>
        <family val="1"/>
      </rPr>
      <t xml:space="preserve"> und </t>
    </r>
    <r>
      <rPr>
        <b/>
        <sz val="11"/>
        <rFont val="Times New Roman"/>
        <family val="1"/>
      </rPr>
      <t>2.Gruppe Gemüse-, Gewürz- und Heilpflanzen*</t>
    </r>
  </si>
  <si>
    <r>
      <t xml:space="preserve">je </t>
    </r>
    <r>
      <rPr>
        <b/>
        <sz val="11"/>
        <rFont val="Times New Roman"/>
        <family val="1"/>
      </rPr>
      <t>Hauptnutzungsjahr</t>
    </r>
  </si>
  <si>
    <r>
      <t xml:space="preserve">im </t>
    </r>
    <r>
      <rPr>
        <b/>
        <sz val="11"/>
        <rFont val="Times New Roman"/>
        <family val="1"/>
      </rPr>
      <t>Ansaatjahr</t>
    </r>
  </si>
  <si>
    <t>Zwischenfrüchte **</t>
  </si>
  <si>
    <t>* Gruppierung von Gemüse-, Duft-, Gewürz- und Heilpflanzen nach ihrer Humusbedürftigkeit:</t>
  </si>
  <si>
    <t>n.n.</t>
  </si>
  <si>
    <r>
      <t xml:space="preserve">** </t>
    </r>
    <r>
      <rPr>
        <sz val="9"/>
        <rFont val="Times New Roman"/>
        <family val="1"/>
      </rPr>
      <t>Die in der vorliegenden Tabelle (Tab.1) ausgewiesene Humusbildung durch Zwischenfrüchte umfasst lediglich die Humusbildung durch</t>
    </r>
  </si>
  <si>
    <t xml:space="preserve">    Dies geschieht über Anrechung der "Gründüngung" gemäß Tabelle 2 (Gründüngung; 10% TM; 8 kg Humus-C/ t)  . </t>
  </si>
  <si>
    <t>Quelle:</t>
  </si>
  <si>
    <t>verändert nach Direktzahlungen-Verpflichtungenverordnung - DirektZahlVerpflV; Bundesgesetzblatt 2004; S.2778 ff</t>
  </si>
  <si>
    <t>verändert nach Direktzahlungen-Verpflichtungenverordnung - DirektZahlVerpflV;</t>
  </si>
  <si>
    <t>Bundesgesetzblatt 2004; S.2778 ff</t>
  </si>
  <si>
    <t>verändert nach Direktzahlungen-Verpflichtungenverordnung</t>
  </si>
  <si>
    <t xml:space="preserve"> - DirektZahlVerpflV;</t>
  </si>
  <si>
    <t>volles Brachejahr (Folgejahre/Dauerbrache)</t>
  </si>
  <si>
    <t>gezielte Begrünung</t>
  </si>
  <si>
    <t>ab Sommer des Vorjahres</t>
  </si>
  <si>
    <t>übliche Bewirtschaftung, Bodenruhe, Stickstoffakkumulation etc. eingeflossen.</t>
  </si>
  <si>
    <t>Durch Verbleib von organischer Masse auf dem Feld (z.B. Wurzelmasse, Stoppel, Stroh, Blatt, ...) entsteht gleichzeitig</t>
  </si>
  <si>
    <t>auch Humusmehrung. Die Humusmehrung geht auf zwei unterschiedliche Wege in die Humusbilanz ein:</t>
  </si>
  <si>
    <t xml:space="preserve">bleibende organische Reste auf dem Feld) in einem Schritt saldiert und als Summenwert unter Ziff. 1 ausgegeben. </t>
  </si>
  <si>
    <t>Beispiel dafür sind Karoffeln, Tabak, Gemüse, Öl- und Faserpflanzen, Körnerleguminosen, etc.</t>
  </si>
  <si>
    <t xml:space="preserve">Hinweis: Welches Berechnungsschema zur Anwendung kommt, kann man aus Tabelle 1 (Tab1_Original) ablesen. </t>
  </si>
  <si>
    <t xml:space="preserve">  Dort wird bei den Hauptfruchtarten in die beiden o.g. Kategorien mit folgender Fußnote unterschieden:</t>
  </si>
  <si>
    <r>
      <t xml:space="preserve">   bei den restlichen Fruchtarten ist die Humusersatzleistung der Koppelprodukte im Humusbedarf berücksichtigt.</t>
    </r>
    <r>
      <rPr>
        <sz val="12"/>
        <rFont val="Times New Roman"/>
        <family val="1"/>
      </rPr>
      <t xml:space="preserve"> (1.2.)</t>
    </r>
  </si>
  <si>
    <t>Das Ausbringen von Wirtschaftdünger (z.B.: Gülle, Mist etc.) oder anderer organischer Materilaien wirkt sich positiv auf die</t>
  </si>
  <si>
    <t xml:space="preserve">  durch den Verbleib von Wurzelmasse und Ernteresten auf dem Feld bei üblicher Abernte-Rate saldiert.</t>
  </si>
  <si>
    <t>Im Tabellenblatt HILFE, Bereich Gemüse, ist in einer Tabelle dargestellt, welche Mengen Presstopferde bei unter-</t>
  </si>
  <si>
    <r>
      <t xml:space="preserve">von Nicht-Vermarktbarkeit eingefräst wird) kann diese Menge als </t>
    </r>
    <r>
      <rPr>
        <b/>
        <i/>
        <sz val="10"/>
        <color indexed="12"/>
        <rFont val="Arial"/>
        <family val="2"/>
      </rPr>
      <t>"nicht abgeernteter Marktertrag"</t>
    </r>
    <r>
      <rPr>
        <sz val="10"/>
        <rFont val="Arial"/>
        <family val="0"/>
      </rPr>
      <t xml:space="preserve"> der Humusmehrung</t>
    </r>
  </si>
  <si>
    <t>Wird ein Gemüsebestand nicht voll abgeerntet (z.B. aus Gründen der Nicht-Vermarktbarkeit), d.h. es verbleibt mehr</t>
  </si>
  <si>
    <t xml:space="preserve">organisches Material auf der Fläche als bei "voller Aberntung", kann diese Menge als "nicht abgeertneter </t>
  </si>
  <si>
    <t xml:space="preserve">Marktertrag" in der Humusbilanz positiv angerechnet werden. Im Tabellenblatt HILFE, Bereich Gemüse, sind in einer </t>
  </si>
  <si>
    <t xml:space="preserve">   Wurzeln, Umblatt, Strunk etc.</t>
  </si>
  <si>
    <r>
      <t xml:space="preserve">siehe HUMUSBILANZ: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1) Veränderung der Humusvorräte im Boden (Humuszehrung ( - ) / Humusmehrung ( + ))</t>
    </r>
  </si>
  <si>
    <r>
      <t xml:space="preserve">gut geschrieben werden. Erfasst wird der "nicht abgeerntete Marktertrag" unter Ziff. 2b: </t>
    </r>
    <r>
      <rPr>
        <b/>
        <i/>
        <sz val="10"/>
        <color indexed="12"/>
        <rFont val="Arial"/>
        <family val="2"/>
      </rPr>
      <t>organisches Material</t>
    </r>
    <r>
      <rPr>
        <sz val="10"/>
        <rFont val="Arial"/>
        <family val="0"/>
      </rPr>
      <t xml:space="preserve">, </t>
    </r>
  </si>
  <si>
    <t xml:space="preserve">b) Gemüsepflanzen werden i.d.R. als Jungpflanzen in Presstöpfen gepflanzt. Die </t>
  </si>
  <si>
    <t>Spargel (Gruppe 4)</t>
  </si>
  <si>
    <t>Zuckermais (Gruppe 4)</t>
  </si>
  <si>
    <t xml:space="preserve">Bsp: Verbleiben bei Getreide z.B. 4,8 t Stroh/ha auf dem Feld (Wintergerste, Kornertrag 60 dt/ha x 0,8 Stroh-/Korn-Verh.), </t>
  </si>
  <si>
    <t>führt dies zu einer Humusreproduktion von 480 kg Humus-C/ha (siehe Tabellen 2+3).</t>
  </si>
  <si>
    <t>bereits beschrieben unter Ziff. 1. "Veränderung der Humusvorräte im Boden" (siehe oben).</t>
  </si>
  <si>
    <t>zu einer Humusreproduktion von ca. 180 kg Humus-C/ha (20 m³ x 9 kg Humus-C/t Substrat; siehe Tabelle 2).</t>
  </si>
  <si>
    <t xml:space="preserve">  Verbleibt der Zwischenfruchtaufwuchs dagegen auf der Fläche (z.B. bei Mulchen der Zwischenfrucht), wirkt sich</t>
  </si>
  <si>
    <t xml:space="preserve">  dies zusätzlich positiv auf die Humusbilanz aus. Unter Ziff. 2b. wird in diesem Fall erfasst, wie viel Frischmasse </t>
  </si>
  <si>
    <t xml:space="preserve">  an Aufwuchs auf der Fläche verbleibt (Erfassung als "Gründüngung,  Rübenblatt, Marktabfälle"; siehe Tab. 2).</t>
  </si>
  <si>
    <t>erstellt in Zusammenarbeit mit:</t>
  </si>
  <si>
    <t>LUFA Augustenberg; Dr. Deller; LAP Forchheim; H Mastel; LVG Heidelberg; Frau Dr. Rather</t>
  </si>
  <si>
    <t>Bockshornklee, Schabziegerklee, Steinklee.</t>
  </si>
  <si>
    <t xml:space="preserve">    Wurzel und Stoppel. Verbleibt der Aufwuchs auf der Fläche ist die Humusbildung durch den Aufwuchs zusätzlich zu berücksichtigen. </t>
  </si>
  <si>
    <t xml:space="preserve">Der Anbau von Kulturen auf Ackerflächen verursacht i.d.R. eine Humuszehrung. </t>
  </si>
  <si>
    <t xml:space="preserve">1.1. Bei den meisten Marktfrüchten (z.B. Getreide, Rüben, ...) wird die Humusmehrung durch Stroh, Blatt, ... separat </t>
  </si>
  <si>
    <t>1.2. Bei wenigen Kulturen / Fruchtarten wird die Humuszehrung (durch den Anbau) und die Humusmehrung (durch ver-</t>
  </si>
  <si>
    <r>
      <t xml:space="preserve">   Bedarfsfaktoren für Zucker- und Futterrüben sowie Getreide einschließlich Körnermais und Ölfrüchten ohne Koppelprodukte; </t>
    </r>
    <r>
      <rPr>
        <sz val="12"/>
        <rFont val="Times New Roman"/>
        <family val="1"/>
      </rPr>
      <t>(1.1.)</t>
    </r>
  </si>
  <si>
    <t>Handhabung des Programms:</t>
  </si>
  <si>
    <t xml:space="preserve">-Die Anwendung wurde auf EXCEL 2000 erstellt. </t>
  </si>
  <si>
    <t>-Sämtliche Eingabe- und Datenblätter sind mit einem Passwortschutz versehen, um eine unbeabsichtigte Veränderung oder</t>
  </si>
  <si>
    <t xml:space="preserve">Zerstörung der Anwendung zu vermeiden. </t>
  </si>
  <si>
    <t xml:space="preserve">-MAKRO´s: Die Bedienung und Handhabung des Programms wird durch sogenannte MAKRO´s unterstützt </t>
  </si>
  <si>
    <t>-Gemüsebau: Bei den Stammdaten für Gemüse wurden die Humusmehrung durch den Anbau sowie die Humuszehrung</t>
  </si>
  <si>
    <t xml:space="preserve">  In zwei Fällen ist eine zusätzliche Humusmehrung unter Ziff. 2b. zu berücksichtigen.</t>
  </si>
  <si>
    <t>Ø</t>
  </si>
  <si>
    <t xml:space="preserve">schiedlichen Pflanzdichten ausgebracht werden. </t>
  </si>
  <si>
    <t>Die mit den Jungpflanzen auf das Feld ausgebrachte Presstopferde verändert die Humusbilanz positiv .</t>
  </si>
  <si>
    <t>Tabelle Schätzwerte dargestellt,  in welcher Höhe der "nicht abgeernteter Marktertrag" angesetzt werden kann.</t>
  </si>
  <si>
    <r>
      <t xml:space="preserve">Die Erfassung erfolgt durch Eingabe der </t>
    </r>
    <r>
      <rPr>
        <b/>
        <sz val="12"/>
        <color indexed="18"/>
        <rFont val="Times New Roman"/>
        <family val="1"/>
      </rPr>
      <t xml:space="preserve">ausgebrachten Menge, der gedüngten Ackerfläche </t>
    </r>
    <r>
      <rPr>
        <sz val="12"/>
        <rFont val="Times New Roman"/>
        <family val="1"/>
      </rPr>
      <t>oder</t>
    </r>
  </si>
  <si>
    <r>
      <t xml:space="preserve">alternativ der </t>
    </r>
    <r>
      <rPr>
        <b/>
        <sz val="12"/>
        <color indexed="18"/>
        <rFont val="Times New Roman"/>
        <family val="1"/>
      </rPr>
      <t xml:space="preserve">ausgebrachten Gesamtmenge </t>
    </r>
    <r>
      <rPr>
        <sz val="12"/>
        <rFont val="Times New Roman"/>
        <family val="1"/>
      </rPr>
      <t xml:space="preserve">(in t/Jahr). </t>
    </r>
  </si>
  <si>
    <t>3. Humus-Bilanz</t>
  </si>
  <si>
    <t>Die unter Ziff 1., 2a. und 2b. ermittelten Beträge werden saldiert und zur gesamtbetrieblichen Bilanzsumme verrechnet.</t>
  </si>
  <si>
    <t>erfassen.</t>
  </si>
  <si>
    <r>
      <t xml:space="preserve">Um die Bilanzsumme pro Hektar ermitteln zu können ist es erforderlich, hier die </t>
    </r>
    <r>
      <rPr>
        <b/>
        <sz val="12"/>
        <color indexed="18"/>
        <rFont val="Times New Roman"/>
        <family val="1"/>
      </rPr>
      <t>bilanzierte Ackerfläche</t>
    </r>
    <r>
      <rPr>
        <sz val="12"/>
        <rFont val="Times New Roman"/>
        <family val="1"/>
      </rPr>
      <t xml:space="preserve"> zu</t>
    </r>
  </si>
  <si>
    <t>Herausgeber:</t>
  </si>
  <si>
    <t xml:space="preserve">Landesanstalt für Entwicklung der Landwirtschaft und der ländlichen Räume (LEL); Oberbettringer Straße 162; 73525 Schwäbisch Gmünd; </t>
  </si>
  <si>
    <t>LEL: H. Schmid (Tel. 07171 / 917-227); H. Krieg (Tel. 07171 / 917-226)</t>
  </si>
  <si>
    <t>Für Richtigkeit und korrekte Funktion können wir jedoch keine Gewähr übernehmen. Eine Haftung schließen wir aus.</t>
  </si>
  <si>
    <t>Die Veränderung dieser Datei und die Weitergabe veränderter Kopien ist ausdrücklich untersagt.</t>
  </si>
  <si>
    <r>
      <t xml:space="preserve">Die Weitergabe </t>
    </r>
    <r>
      <rPr>
        <b/>
        <sz val="9"/>
        <rFont val="Comic Sans MS"/>
        <family val="4"/>
      </rPr>
      <t>unveränderter</t>
    </r>
    <r>
      <rPr>
        <sz val="9"/>
        <rFont val="Comic Sans MS"/>
        <family val="4"/>
      </rPr>
      <t xml:space="preserve"> Kopien ist zulässig.</t>
    </r>
  </si>
  <si>
    <t xml:space="preserve">Ansprechpartner zum Programm: </t>
  </si>
  <si>
    <t xml:space="preserve">Dies dient grundsätzlich dem Schutz ihres Rechners vor sogenannten MAKRO-Viren. Um vertrauenswürdige Programme </t>
  </si>
  <si>
    <t>dennoch zum Laufen zu bringen, besteht folgende Möglichkeit der Grundeinstellung in EXCEL:</t>
  </si>
  <si>
    <t>Sie beim Start von Excelanwendungen gefragt, ob Sie enthaltene Makro´s aktivieren möchten.</t>
  </si>
  <si>
    <t>Weiteres zu diesem Thema finden Sie auch im EXCEL-Handbuch oder in der Direkthilfe.</t>
  </si>
  <si>
    <r>
      <t>Allgemeines:</t>
    </r>
    <r>
      <rPr>
        <sz val="12"/>
        <rFont val="Times New Roman"/>
        <family val="1"/>
      </rPr>
      <t xml:space="preserve"> </t>
    </r>
  </si>
  <si>
    <r>
      <t xml:space="preserve">(z.B.: Drucken; Leerformular, zusätzliche Zeilen einfügen, ...). </t>
    </r>
    <r>
      <rPr>
        <b/>
        <sz val="12"/>
        <color indexed="18"/>
        <rFont val="Times New Roman"/>
        <family val="1"/>
      </rPr>
      <t xml:space="preserve">Sollte das Programm auf ihrem Rechner nicht laufen, </t>
    </r>
  </si>
  <si>
    <t xml:space="preserve">wurde vermutlich die Nutzung von MAKRO´s von EXCEL auf ihrem Rechner automatisch ausgeschaltet. </t>
  </si>
  <si>
    <r>
      <t xml:space="preserve">Rufen Sie dazu im Hauptmenü </t>
    </r>
    <r>
      <rPr>
        <b/>
        <i/>
        <sz val="12"/>
        <rFont val="Times New Roman"/>
        <family val="1"/>
      </rPr>
      <t>Extras</t>
    </r>
    <r>
      <rPr>
        <sz val="12"/>
        <rFont val="Times New Roman"/>
        <family val="1"/>
      </rPr>
      <t xml:space="preserve">, dann </t>
    </r>
    <r>
      <rPr>
        <b/>
        <i/>
        <sz val="12"/>
        <rFont val="Times New Roman"/>
        <family val="1"/>
      </rPr>
      <t>Makro</t>
    </r>
    <r>
      <rPr>
        <sz val="12"/>
        <rFont val="Times New Roman"/>
        <family val="1"/>
      </rPr>
      <t xml:space="preserve">, dann </t>
    </r>
    <r>
      <rPr>
        <b/>
        <i/>
        <sz val="12"/>
        <rFont val="Times New Roman"/>
        <family val="1"/>
      </rPr>
      <t>Sicherheit</t>
    </r>
    <r>
      <rPr>
        <sz val="12"/>
        <rFont val="Times New Roman"/>
        <family val="1"/>
      </rPr>
      <t xml:space="preserve"> auf. Mit der Einstellung </t>
    </r>
    <r>
      <rPr>
        <b/>
        <u val="single"/>
        <sz val="12"/>
        <rFont val="Times New Roman"/>
        <family val="1"/>
      </rPr>
      <t>Mittel</t>
    </r>
    <r>
      <rPr>
        <sz val="12"/>
        <rFont val="Times New Roman"/>
        <family val="1"/>
      </rPr>
      <t xml:space="preserve"> werden  </t>
    </r>
  </si>
  <si>
    <t xml:space="preserve">Um die Anwendung Humusbilanz auf ihrem Rechner zum Laufen zu bringen, ist es erforderlich, die Makros zu aktivieren. </t>
  </si>
  <si>
    <t>1.)</t>
  </si>
  <si>
    <t xml:space="preserve"> Gelbe Felder sind Eingabefelder.</t>
  </si>
  <si>
    <t>2.)</t>
  </si>
  <si>
    <r>
      <t xml:space="preserve">Die </t>
    </r>
    <r>
      <rPr>
        <b/>
        <sz val="12"/>
        <rFont val="Times New Roman"/>
        <family val="1"/>
      </rPr>
      <t>Dateneingabe</t>
    </r>
    <r>
      <rPr>
        <sz val="12"/>
        <rFont val="Times New Roman"/>
        <family val="1"/>
      </rPr>
      <t xml:space="preserve"> erfolgt im Blatt "</t>
    </r>
    <r>
      <rPr>
        <b/>
        <sz val="12"/>
        <rFont val="Times New Roman"/>
        <family val="1"/>
      </rPr>
      <t>Datenerfassung</t>
    </r>
    <r>
      <rPr>
        <sz val="12"/>
        <rFont val="Times New Roman"/>
        <family val="1"/>
      </rPr>
      <t>".</t>
    </r>
  </si>
  <si>
    <t xml:space="preserve">        </t>
  </si>
  <si>
    <t>Drop-Down-Menü zu erfassen.</t>
  </si>
  <si>
    <t>Verschiedene Angaben sind mittels</t>
  </si>
  <si>
    <t>copyright: LEL Schwäbisch Gmünd</t>
  </si>
  <si>
    <t>Eine detailierte Beschreibung zur Bilanzierung einzelner Kulturen oder Fruchtarten finden Sie auch im Tabellenblatt HILFE.</t>
  </si>
  <si>
    <t xml:space="preserve">Nebenprodukte wie Stroh, Rübenblatt etc., die auf dem Feld verbleiben, wirken sich positiv auf die Humusbilanzierung aus. </t>
  </si>
  <si>
    <t>Bei einigen Kulturen / Fruchtarten können keine Nebenprodukte erfasst werden (Meldung: "keine NP"). In diesen Fällen</t>
  </si>
  <si>
    <t>wurde Humuszehrung (durch den Anbau) und Humusmehrung (durch verbleibende organische Reste auf dem Feld; z.B.:</t>
  </si>
  <si>
    <t>Wurzelmasse, Stoppel, Stroh, Blatt...) bereits als Summenwert in den Stammdaten saldiert. Die Verrechnung erfolgt wie</t>
  </si>
  <si>
    <t>unter Ziff. 2a. der Bilanz erfasst und verrechnet (siehe Ziff. 2a.).</t>
  </si>
  <si>
    <t>Weitere Hinweise zur Bilanzierung einzelner Kulturen oder Fruchtarten finden Sie auch im Tabellenblatt HILFE.</t>
  </si>
  <si>
    <r>
      <t xml:space="preserve">Die Erfassung erfolgt durch Eingabe des </t>
    </r>
    <r>
      <rPr>
        <b/>
        <sz val="12"/>
        <color indexed="18"/>
        <rFont val="Times New Roman"/>
        <family val="1"/>
      </rPr>
      <t>Umfangs der Ackerfläche, auf der die Nebenprodukte</t>
    </r>
  </si>
  <si>
    <r>
      <t>auf dem Feld verblieben</t>
    </r>
    <r>
      <rPr>
        <sz val="12"/>
        <rFont val="Times New Roman"/>
        <family val="1"/>
      </rPr>
      <t xml:space="preserve">. Der </t>
    </r>
    <r>
      <rPr>
        <b/>
        <sz val="12"/>
        <color indexed="18"/>
        <rFont val="Times New Roman"/>
        <family val="1"/>
      </rPr>
      <t>Hauptfruchtertrag</t>
    </r>
    <r>
      <rPr>
        <sz val="12"/>
        <rFont val="Times New Roman"/>
        <family val="1"/>
      </rPr>
      <t xml:space="preserve">  (in t/ha) wird vom Programm vorgeschlagen. Dieser kann</t>
    </r>
  </si>
  <si>
    <t>durch Überschreiben ggf. auf die betrieblichen Verhältnisse angepasst werden.</t>
  </si>
  <si>
    <t>Humusbilanzierung aus. Bsp.: Werden 20 m³ Rindergülle (7% TM) auf einen Hektar Ackerfläche ausgebracht, führt dies</t>
  </si>
  <si>
    <t>Sonderfälle:</t>
  </si>
  <si>
    <t>-Zwischenfruchtanbau: Der Anbau von Zwischenfrüchten führt durch den Verbleib von Stoppel und Wurzelmasse auf dem</t>
  </si>
  <si>
    <t xml:space="preserve">  Feld zu einer Humusmehrung (siehe Tab1_Original). Bei den vorliegenden Tabellenwerten wurde davon ausgegangen, daß</t>
  </si>
  <si>
    <t xml:space="preserve">  der Aufwuchs der Zwischenfrüchte abgefahren wird.</t>
  </si>
  <si>
    <t xml:space="preserve">die richtige Wahl von Art und Sorte und eine Mindestsorgfalt bei der Aussaat zu achten. Man kann zwischen </t>
  </si>
  <si>
    <t>Sommerzwischenfrüchten (Stoppelsaat oder Untersaat mit abfrierenden oder winterharten Arten) und Winterzwischen-</t>
  </si>
  <si>
    <t xml:space="preserve"> </t>
  </si>
  <si>
    <t>früchten (Stoppel- oder Untersaaten mit winterharten Arten) unterscheiden. Die Werte der Humusmehrung variieren von</t>
  </si>
  <si>
    <t>+80kg Humus-C (Stoppel- oder Herbstzwischenfrucht) bis zu +200 kg Humus-C (Untersaaten).</t>
  </si>
  <si>
    <t>Verbleibt der Aufwuchs auf dem Feld, wirkt sich die verbleibende "Gründüngung" positiv auf die Humusbilanz aus.</t>
  </si>
  <si>
    <t>Die Werte der Humusmehrung variieren daher von +80kg Humus-C (Selbstbegrünung, ab Frühjahr des Brachejahres)</t>
  </si>
  <si>
    <t>oder ob es sich um ein volles Brachejahr handelt.</t>
  </si>
  <si>
    <t>bis zu +700 kg Humus-C (gezielte Begrünung; ab Sommer des Vorjahres). Die Anrechnung der Humusmehrung erfolgt</t>
  </si>
  <si>
    <t>dabei jeweils im Brachejahr.</t>
  </si>
  <si>
    <t>Brache, Stilllegung</t>
  </si>
  <si>
    <t>Der Tabakanbau verursacht, saldiert man Humuszehrung durch den Anbau und Humusmehrung durch Belassen</t>
  </si>
  <si>
    <t>Quelle: LAP Forchheim; H. Mastel</t>
  </si>
  <si>
    <t>der Stängel und Erntereste auf dem Feld, durchschnittllich eine Humusmehrung von rund +100 kg Humus-C/ha.</t>
  </si>
  <si>
    <t>Zehrung durch den Anbau:</t>
  </si>
  <si>
    <t>Mehrung durch die Nebenprodukte Stängel, …</t>
  </si>
  <si>
    <t xml:space="preserve">ca. </t>
  </si>
  <si>
    <t>Differenz:</t>
  </si>
  <si>
    <t>kg Humus-C/ha</t>
  </si>
  <si>
    <t>Der Erdbeeranbau verursacht auf der einen Seite Humuszehrung (hier angesetzt mit -280 kg Humus-C/ha).</t>
  </si>
  <si>
    <t xml:space="preserve">Feldkultur 10-12 t/ha, Jahr). Das ausgebrachte Stroh wirkt positiv auf die Humusbilanz. </t>
  </si>
  <si>
    <t xml:space="preserve">Im Erdbeeranbau werden erhebliche Mengen von Stroh als Einlegestroh ausgebracht (Folienkultur 8-10 t/ha, Jahr; </t>
  </si>
  <si>
    <r>
      <t xml:space="preserve">Erfasst wird das "Einlege-Stroh" unter Ziff. 2b: </t>
    </r>
    <r>
      <rPr>
        <b/>
        <i/>
        <sz val="10"/>
        <color indexed="12"/>
        <rFont val="Arial"/>
        <family val="2"/>
      </rPr>
      <t xml:space="preserve">organisches Material, ausgebrachte Menge (in t/ha, Jahr) </t>
    </r>
    <r>
      <rPr>
        <sz val="10"/>
        <rFont val="Arial"/>
        <family val="0"/>
      </rPr>
      <t xml:space="preserve">und </t>
    </r>
  </si>
  <si>
    <t>Gemüse</t>
  </si>
  <si>
    <t>Der Gemüseanbau verursacht auf der einen Seite Humuszehrung. Die Höhe der Humuszehrung wird dabei von der</t>
  </si>
  <si>
    <t>- die Humuszehrung durch die Kultur,</t>
  </si>
  <si>
    <t xml:space="preserve">Im Humuszehrungs-Wert sind folgende Punkte saldiert: </t>
  </si>
  <si>
    <t>- die Humusmehrung durch die bei "praxisüblicher" Aberntung auf dem Feld verbleibenden organischen Reste wie</t>
  </si>
  <si>
    <t>a) Verbleibt mehr als die übliche Menge an Erntegut und Erntereste auf der Fläche (z.B. wenn der Bestand aufgrund</t>
  </si>
  <si>
    <r>
      <t xml:space="preserve">ausgebrachte Menge (in t/ha, Jahr), </t>
    </r>
    <r>
      <rPr>
        <sz val="10"/>
        <rFont val="Arial"/>
        <family val="2"/>
      </rPr>
      <t xml:space="preserve">und </t>
    </r>
    <r>
      <rPr>
        <b/>
        <i/>
        <sz val="10"/>
        <color indexed="12"/>
        <rFont val="Arial"/>
        <family val="2"/>
      </rPr>
      <t xml:space="preserve">gedüngte Ackerfläche (in ha). </t>
    </r>
  </si>
  <si>
    <t>Schwarz- und Weißtorf. Mit den Jungpflanzen werden der Fläche erhebliche Mengen organisches Material zugeführt.</t>
  </si>
  <si>
    <r>
      <t xml:space="preserve">(zur Abschätzung der auf dem Acker verbleibenden Erntereste  bzw. des zugeführten organischen Materials siehe </t>
    </r>
    <r>
      <rPr>
        <b/>
        <sz val="8"/>
        <rFont val="Arial"/>
        <family val="2"/>
      </rPr>
      <t>Zusatz-Hinweise</t>
    </r>
    <r>
      <rPr>
        <sz val="8"/>
        <rFont val="Arial"/>
        <family val="2"/>
      </rPr>
      <t>.)</t>
    </r>
  </si>
  <si>
    <t>Gemüseart /-kultur beeinflusst. Gemüse wird daher in verschiedene Gruppen (Gruppe 1-3) eingeteilt.</t>
  </si>
  <si>
    <t xml:space="preserve">DerAnbau von Heil- und Gewürzpflanzen verursacht auf der einen Seite Humuszehrung. Die Höhe der Humuszehrung wird </t>
  </si>
  <si>
    <t xml:space="preserve">Humusbilanz </t>
  </si>
  <si>
    <t>Betrieb:</t>
  </si>
  <si>
    <t>Betriebsnummer:</t>
  </si>
  <si>
    <t>Jahr:</t>
  </si>
  <si>
    <t>1.</t>
  </si>
  <si>
    <t>2a.</t>
  </si>
  <si>
    <t>2b.</t>
  </si>
  <si>
    <t>kg Humus-C (Betrieb gesamt)</t>
  </si>
  <si>
    <t>kg Humus-C (je ha und Jahr)</t>
  </si>
  <si>
    <t>in ha</t>
  </si>
  <si>
    <t>x</t>
  </si>
  <si>
    <t>=</t>
  </si>
  <si>
    <t>(s.Tabelle 1)</t>
  </si>
  <si>
    <t>Kultur / Fruchtfolge</t>
  </si>
  <si>
    <t>Anbau-</t>
  </si>
  <si>
    <t>umfang</t>
  </si>
  <si>
    <t>Haupt-</t>
  </si>
  <si>
    <t>frucht-</t>
  </si>
  <si>
    <t>ertrag</t>
  </si>
  <si>
    <t>(ha)</t>
  </si>
  <si>
    <t>(t pro ha)</t>
  </si>
  <si>
    <t>Verhältnis</t>
  </si>
  <si>
    <t>(s. Tabelle 3)</t>
  </si>
  <si>
    <t>Blatt</t>
  </si>
  <si>
    <t>kg Humus-C</t>
  </si>
  <si>
    <t>je t Substrat</t>
  </si>
  <si>
    <t>(s. Tabelle 2)</t>
  </si>
  <si>
    <t>Humus-</t>
  </si>
  <si>
    <t>bildung</t>
  </si>
  <si>
    <t>je Hektar</t>
  </si>
  <si>
    <t>(kg Humus-C/ha)</t>
  </si>
  <si>
    <t>Betrieb ges.</t>
  </si>
  <si>
    <t>(kg Humus-C)</t>
  </si>
  <si>
    <t xml:space="preserve">x </t>
  </si>
  <si>
    <t>Stroh bzw.</t>
  </si>
  <si>
    <t>Ertrag:</t>
  </si>
  <si>
    <t>organisches</t>
  </si>
  <si>
    <t>Trocken-</t>
  </si>
  <si>
    <t>masse</t>
  </si>
  <si>
    <t>(%)</t>
  </si>
  <si>
    <t>ausgebrachte</t>
  </si>
  <si>
    <t>Menge</t>
  </si>
  <si>
    <t>(t pro ha,Jahr)</t>
  </si>
  <si>
    <t>gedüngte</t>
  </si>
  <si>
    <t>Ackerfläche</t>
  </si>
  <si>
    <t>Gesamtmenge</t>
  </si>
  <si>
    <t>(t pro Jahr)</t>
  </si>
  <si>
    <t>Humusbildung</t>
  </si>
  <si>
    <t>3.</t>
  </si>
  <si>
    <t>Humus-Bilanz:</t>
  </si>
  <si>
    <t>Bilanzsumme:</t>
  </si>
  <si>
    <t>je ha</t>
  </si>
  <si>
    <t>ha</t>
  </si>
  <si>
    <t xml:space="preserve">Nr. </t>
  </si>
  <si>
    <t>Fruchtart</t>
  </si>
  <si>
    <t>Humusbedarf (Humus-C/ha x a)</t>
  </si>
  <si>
    <r>
      <t xml:space="preserve">Kategorie </t>
    </r>
    <r>
      <rPr>
        <sz val="10"/>
        <rFont val="Arial"/>
        <family val="2"/>
      </rPr>
      <t>Getreide, Öl, Leguminose, Hack, Mais, Feldfutter, Gemüse-Gewürz-Heil; Stilllegung-Zwischenfrucht; Gartenbau-Feldgemüse-Heil</t>
    </r>
  </si>
  <si>
    <t>Getreide</t>
  </si>
  <si>
    <t>Braugerste</t>
  </si>
  <si>
    <t>Wintergerste</t>
  </si>
  <si>
    <t>Sommerfuttergerste</t>
  </si>
  <si>
    <t>Winterweizen</t>
  </si>
  <si>
    <t>Sommerweizen</t>
  </si>
  <si>
    <t>Dinkel</t>
  </si>
  <si>
    <t>Hafer</t>
  </si>
  <si>
    <t>Körnermais</t>
  </si>
  <si>
    <t>Gehalts-, Masserüben</t>
  </si>
  <si>
    <t>Rübenvermehrung/Samenträger</t>
  </si>
  <si>
    <t>Zuckerrübe</t>
  </si>
  <si>
    <t>Kartoffeln</t>
  </si>
  <si>
    <t>Sommerraps</t>
  </si>
  <si>
    <t>Winterraps, Winterrübsen</t>
  </si>
  <si>
    <t>Sonnenblumen</t>
  </si>
  <si>
    <t>Öllein</t>
  </si>
  <si>
    <t>Ölpflanzen</t>
  </si>
  <si>
    <t>Faserpflanzen</t>
  </si>
  <si>
    <t>Körnerleguminosen</t>
  </si>
  <si>
    <t>Zwischenfrucht, Untersaat</t>
  </si>
  <si>
    <t>Stoppelzwischenfrucht (Herbstbegrünung)</t>
  </si>
  <si>
    <t>Winterzwischenfrucht</t>
  </si>
  <si>
    <t>Tabak</t>
  </si>
  <si>
    <t>(in ha)</t>
  </si>
  <si>
    <t xml:space="preserve">Kultur / </t>
  </si>
  <si>
    <t>Fruchtfolge</t>
  </si>
  <si>
    <t>s</t>
  </si>
  <si>
    <r>
      <t>(</t>
    </r>
    <r>
      <rPr>
        <b/>
        <sz val="9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</si>
  <si>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2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</si>
  <si>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3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</si>
  <si>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4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</si>
  <si>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5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</si>
  <si>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6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</si>
  <si>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7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</si>
  <si>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8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</si>
  <si>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9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</si>
  <si>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10</t>
    </r>
    <r>
      <rPr>
        <b/>
        <sz val="11"/>
        <rFont val="Arial"/>
        <family val="2"/>
      </rPr>
      <t>)</t>
    </r>
  </si>
  <si>
    <r>
      <t>x</t>
    </r>
    <r>
      <rPr>
        <b/>
        <sz val="11"/>
        <rFont val="Arial"/>
        <family val="2"/>
      </rPr>
      <t xml:space="preserve"> (</t>
    </r>
    <r>
      <rPr>
        <b/>
        <sz val="9"/>
        <rFont val="Arial"/>
        <family val="2"/>
      </rPr>
      <t>10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</si>
  <si>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11</t>
    </r>
    <r>
      <rPr>
        <b/>
        <sz val="11"/>
        <rFont val="Arial"/>
        <family val="2"/>
      </rPr>
      <t>)</t>
    </r>
  </si>
  <si>
    <r>
      <t>(</t>
    </r>
    <r>
      <rPr>
        <b/>
        <sz val="9"/>
        <rFont val="Arial"/>
        <family val="2"/>
      </rPr>
      <t>12</t>
    </r>
    <r>
      <rPr>
        <b/>
        <sz val="11"/>
        <rFont val="Arial"/>
        <family val="2"/>
      </rPr>
      <t>)</t>
    </r>
  </si>
  <si>
    <t>Mittlerer Ertrag (to/ha)</t>
  </si>
  <si>
    <t>(Winter-) Roggen</t>
  </si>
  <si>
    <t>Tabelle 2:</t>
  </si>
  <si>
    <t xml:space="preserve">Kennzahlen zur Humus-Reproduktion organischer </t>
  </si>
  <si>
    <t>Materialien in Humusäquivalenten</t>
  </si>
  <si>
    <t xml:space="preserve"> pro t Substrat</t>
  </si>
  <si>
    <t>Stroh</t>
  </si>
  <si>
    <t>Gründüngung, Rübenblatt, Marktabfälle</t>
  </si>
  <si>
    <t>Grünschnitt</t>
  </si>
  <si>
    <t xml:space="preserve"> Die Humusreproduktion 1 t ROS („Reproduktionswirksame organische Substanz“) ent-</t>
  </si>
  <si>
    <t>spricht 200 kg Kohlenstoff, die 1 t HE („Humuseinheit“) entspricht 580 kg Kohlenstoff.</t>
  </si>
  <si>
    <t>Die nach Landesrecht zuständige Behörde kann wegen besonderer Standortgegebenheiten</t>
  </si>
  <si>
    <t>und Bewirtschaftungssysteme die Kennzahlen regional anpassen.</t>
  </si>
  <si>
    <t xml:space="preserve">Bei nicht aufgeführten organischen Materialien sind die Kennzahlen der nach Landesrecht </t>
  </si>
  <si>
    <t>zuständigen Behörde zu verwenden.</t>
  </si>
  <si>
    <r>
      <t>(kg Humus-C je Tonne Substrat)</t>
    </r>
    <r>
      <rPr>
        <b/>
        <vertAlign val="superscript"/>
        <sz val="11"/>
        <rFont val="Times New Roman"/>
        <family val="1"/>
      </rPr>
      <t>1)</t>
    </r>
  </si>
  <si>
    <t>Stallmist verrottet (25% TM)</t>
  </si>
  <si>
    <t>Stallmist frisch (30%TM)</t>
  </si>
  <si>
    <t>Stallmist frisch (20%TM)</t>
  </si>
  <si>
    <t>Stallmist verrottet (35% TM)</t>
  </si>
  <si>
    <t>Stallmist kompostiert (35%TM)</t>
  </si>
  <si>
    <t>Stallmist kompostiert (55%TM)</t>
  </si>
  <si>
    <t>Gülle, Schwein (4% TM)</t>
  </si>
  <si>
    <t>Gülle, Schwein (8% TM)</t>
  </si>
  <si>
    <t>Gülle, Rind (4% TM)</t>
  </si>
  <si>
    <t>Gülle, Rind (7% TM)</t>
  </si>
  <si>
    <t>Gülle, Rind (10% TM)</t>
  </si>
  <si>
    <t>Geflügel (Kot, 15%TM)</t>
  </si>
  <si>
    <t>Geflügel (Kot, 25%TM)</t>
  </si>
  <si>
    <t>Geflügel (Kot, 35%TM)</t>
  </si>
  <si>
    <t>Geflügel (Kot, 45%TM)</t>
  </si>
  <si>
    <t>Bioabfall,nicht verrottet (20%TM)</t>
  </si>
  <si>
    <t>Bioabfall,nicht verrottet (40%TM)</t>
  </si>
  <si>
    <t>Frischkompost (30%TM)</t>
  </si>
  <si>
    <t>Frischkompost (50%TM)</t>
  </si>
  <si>
    <t>Fertigkompost (40%TM)</t>
  </si>
  <si>
    <t>Fertigkompost (50%TM)</t>
  </si>
  <si>
    <t>Fertigkompost (60%TM)</t>
  </si>
  <si>
    <t>Klärschlamm ausgefault, unbeh.(10%TM)</t>
  </si>
  <si>
    <t>Klärschlamm ausgefault, unbeh.(15%TM)</t>
  </si>
  <si>
    <t>Klärschlamm ausgefault, unbeh.(25%TM)</t>
  </si>
  <si>
    <t>Klärschlamm ausgefault, unbeh.(35%TM)</t>
  </si>
  <si>
    <t>Klärschlamm ausgefault, unbeh.(45%TM)</t>
  </si>
  <si>
    <t>Klärschlamm kalkstabilisiert (20%TM)</t>
  </si>
  <si>
    <t>Klärschlamm kalkstabilisiert (25%TM)</t>
  </si>
  <si>
    <t>Klärschlamm kalkstabilisiert (35%TM)</t>
  </si>
  <si>
    <t>Klärschlamm kalkstabilisiert (45%TM)</t>
  </si>
  <si>
    <t>Klärschlamm kalkstabilisiert (55%TM)</t>
  </si>
  <si>
    <t>Gärrückstände flüssig (4%TM)</t>
  </si>
  <si>
    <t>Gärrückstände flüssig (7%TM)</t>
  </si>
  <si>
    <t>Gärrückstände flüssig (10%TM)</t>
  </si>
  <si>
    <t>Gärrückstände fest (25%TM)</t>
  </si>
  <si>
    <t>Gärrückstände fest (35%TM)</t>
  </si>
  <si>
    <t>Kompost (30%TM)</t>
  </si>
  <si>
    <t>Kompost (60%TM)</t>
  </si>
  <si>
    <t>Rindenkompost (30%TM)</t>
  </si>
  <si>
    <t>Rindenkompost (50%TM)</t>
  </si>
  <si>
    <t>See- und Teichschlamm (40%TM)</t>
  </si>
  <si>
    <t>See- und Teichschlamm (10%TM)</t>
  </si>
  <si>
    <t xml:space="preserve">Tabelle 3: </t>
  </si>
  <si>
    <t xml:space="preserve">Richtwerte für das Verhältnis von </t>
  </si>
  <si>
    <t>Haupternteprodukt zu Nebenernteprodukt</t>
  </si>
  <si>
    <t>Wintergerste, Sommerfuttergerste</t>
  </si>
  <si>
    <t>Winterweizen, Sommerweizen</t>
  </si>
  <si>
    <t>Winterroggen / Triticale</t>
  </si>
  <si>
    <t>Massenrübe, Gehaltsrübe</t>
  </si>
  <si>
    <t>Sonnenblume</t>
  </si>
  <si>
    <t xml:space="preserve">   10 t Weizenkorn liefern gleichzeitig 8 t Stroh</t>
  </si>
  <si>
    <t>Die nach Landesrecht zuständige Behörde kann wegen be-</t>
  </si>
  <si>
    <t>sonderer Standortgegebenheiten und Bewirtschaftungs-</t>
  </si>
  <si>
    <t>systeme die Kennzahlen regional anpassen.</t>
  </si>
  <si>
    <t>Diese Werte sind als Richtwerte zu verstehen. In be-</t>
  </si>
  <si>
    <t>gründeten Fällen (z.B. besondere Sortenwahl, nicht aufge-</t>
  </si>
  <si>
    <t>führte Kultur) können andere Werte verwendet werden.</t>
  </si>
  <si>
    <r>
      <t>Beispiel:</t>
    </r>
    <r>
      <rPr>
        <sz val="14"/>
        <rFont val="Times New Roman"/>
        <family val="1"/>
      </rPr>
      <t xml:space="preserve"> </t>
    </r>
  </si>
  <si>
    <t xml:space="preserve">je t </t>
  </si>
  <si>
    <t>Substrat</t>
  </si>
  <si>
    <t>Mehrjähr.Feldfutter, im Hauptnutzungsjahr</t>
  </si>
  <si>
    <t>Brachejahr, Selbstbegrün.ab Herbst des Vorjahres</t>
  </si>
  <si>
    <t>Brachejahr, Selbstbegrün.ab Frühjahr des Brachejahres</t>
  </si>
  <si>
    <t>Brachejahr, gezielte Begrün.ab Sommer des Vorjahres</t>
  </si>
  <si>
    <t>Brachejahr, gezielte Begrün.ab Frühjahr des Brachejahres</t>
  </si>
  <si>
    <t>Brachejahr, gezielte Begrün,volles Brachejahr(Folgejahre)</t>
  </si>
  <si>
    <t>Brachejahr, Selbstbegrün.,volles Brachejahr(Folgejahre)</t>
  </si>
  <si>
    <t>Mehrjähr.Feldfutter,Ansaatjahr,Frühjahrsblanksaat</t>
  </si>
  <si>
    <t>Mehrjähr.Feldfutter,Ansaatjahr,Sommerblanksaat</t>
  </si>
  <si>
    <t>Mehrjähr.Feldfutter,Ansaatjahr,Untersaat</t>
  </si>
  <si>
    <t>Mehrjähr.Feldfutter,Ansaatjahr,Gründeckfrucht</t>
  </si>
  <si>
    <t>(Winter-) Triticale</t>
  </si>
  <si>
    <t>kg Humus-C
pro
to Substrat</t>
  </si>
  <si>
    <t>keine NP</t>
  </si>
  <si>
    <t xml:space="preserve"> /</t>
  </si>
  <si>
    <t>Gemeindenr.</t>
  </si>
  <si>
    <t>Betr.nr.</t>
  </si>
  <si>
    <t>Prüfziff.</t>
  </si>
  <si>
    <t>08/</t>
  </si>
  <si>
    <t>Grundeinstellung</t>
  </si>
  <si>
    <t>Summe</t>
  </si>
  <si>
    <t>Veränderung der Humusvorräte im Boden (Humuszehrung ( - ) / Humusmehrung ( + ))</t>
  </si>
  <si>
    <t>Humuszehrung (-) / Humusmehrung (+) (in kg Humus C)</t>
  </si>
  <si>
    <r>
      <t xml:space="preserve">SUMME </t>
    </r>
    <r>
      <rPr>
        <sz val="12"/>
        <rFont val="Arial"/>
        <family val="2"/>
      </rPr>
      <t>Veränderung der Humusvorräte im Boden :</t>
    </r>
  </si>
  <si>
    <t>Einstellung der verfügbaren Zeilenzahlen im Tabellenblatt</t>
  </si>
  <si>
    <t>Humusbilanz</t>
  </si>
  <si>
    <t>Sollten Sie im Formular HUMUSBILANZ zusätzliche Eingabezeilen benötigen, können Sie diese</t>
  </si>
  <si>
    <t>1. Veränderung der Humusvorräte im Boden (Humuszehrung ( - ) / Humusmehrung ( + ))</t>
  </si>
  <si>
    <t>2a. Humus-Reproduktion (-bildung) durch Nebenprodukte, die auf dem Feld verbleiben</t>
  </si>
  <si>
    <t xml:space="preserve">2b. Humus-Reproduktion (-lieferung) durch auf Ackerland ausgebrachte organische Materialien </t>
  </si>
  <si>
    <t>Neueinstellungen</t>
  </si>
  <si>
    <t xml:space="preserve">durch Veränderung der unten genannten Zeilenzahlen erhöhen oder  verringern. Dabei ist zu beachten, </t>
  </si>
  <si>
    <t>muß ggf. manuell den Erfordernissen angepasst werden.</t>
  </si>
  <si>
    <t xml:space="preserve">daß die Zeilenzahlen von Ziffer 1. und Ziffer 2a. immer gleich sind. Insofern sind nur 2 Einträge erforderlich </t>
  </si>
  <si>
    <t>bzw. möglich, bei Ziffer 1. und bei Ziffer 2b.</t>
  </si>
  <si>
    <t xml:space="preserve">Hinweis: Wird die Zeilenzahl erhöht, kann i.d.R. nicht mehr auf 1 Seite gedruckt werden. Der Ausdruck </t>
  </si>
  <si>
    <t>SUMME Änderung der Humusvorräte:</t>
  </si>
  <si>
    <t>SUMME Humus- Bildung durch Nebenprodukte:</t>
  </si>
  <si>
    <r>
      <t xml:space="preserve">SUMME Humus- </t>
    </r>
    <r>
      <rPr>
        <sz val="12"/>
        <rFont val="Arial"/>
        <family val="2"/>
      </rPr>
      <t>Bildung durch Nebenprodukte:</t>
    </r>
  </si>
  <si>
    <r>
      <t xml:space="preserve">SUMME Humus- </t>
    </r>
    <r>
      <rPr>
        <sz val="12"/>
        <rFont val="Arial"/>
        <family val="2"/>
      </rPr>
      <t>Bildung durch organ. Material:</t>
    </r>
  </si>
  <si>
    <t>nicht abgeernteter Marktertrag (Gemüsebau)</t>
  </si>
  <si>
    <t>Material</t>
  </si>
  <si>
    <t>gesamt</t>
  </si>
  <si>
    <t>bilanzierte Ackerfläche:</t>
  </si>
  <si>
    <t>Erdbeeren</t>
  </si>
  <si>
    <t>Humus-Reproduktion (-bildung) durch Nebenprodukte, die auf dem Feld verbleiben</t>
  </si>
  <si>
    <t>SUMME Humus- Bildung durch organisches Material:</t>
  </si>
  <si>
    <t>Programmbeschreibung</t>
  </si>
  <si>
    <t xml:space="preserve"> Getreide</t>
  </si>
  <si>
    <t xml:space="preserve"> Zucker- und Futterrüben</t>
  </si>
  <si>
    <t xml:space="preserve"> Körnermais</t>
  </si>
  <si>
    <t xml:space="preserve"> Silomais</t>
  </si>
  <si>
    <t xml:space="preserve"> Ölfrüchte</t>
  </si>
  <si>
    <t xml:space="preserve"> Kartoffeln</t>
  </si>
  <si>
    <t xml:space="preserve"> Körnerlegumiosen</t>
  </si>
  <si>
    <t xml:space="preserve"> Tabak</t>
  </si>
  <si>
    <t xml:space="preserve"> Erdbeeren</t>
  </si>
  <si>
    <t xml:space="preserve"> Gemüse</t>
  </si>
  <si>
    <t>Humusbilanz - HILFE - Themen</t>
  </si>
  <si>
    <t>Der Getreideanbau verursacht auf der einen Seite Humuszehrung (hier angesetzt mit -280 kg Humus-C/ha).</t>
  </si>
  <si>
    <r>
      <t xml:space="preserve">(siehe HUMUSBILANZ: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1) Veränderung der Humusvorräte im Boden (Humuszehrung ( - ) / Humusmehrung ( + ))</t>
    </r>
    <r>
      <rPr>
        <sz val="8"/>
        <rFont val="Arial"/>
        <family val="0"/>
      </rPr>
      <t>)</t>
    </r>
  </si>
  <si>
    <r>
      <t xml:space="preserve">Erfasst werden unter Ziff. 2a: </t>
    </r>
    <r>
      <rPr>
        <b/>
        <i/>
        <sz val="10"/>
        <color indexed="12"/>
        <rFont val="Arial"/>
        <family val="2"/>
      </rPr>
      <t>Flächenumfang der Nebenprodukte, die auf d. Feld bleiben</t>
    </r>
    <r>
      <rPr>
        <sz val="10"/>
        <rFont val="Arial"/>
        <family val="0"/>
      </rPr>
      <t xml:space="preserve"> und der </t>
    </r>
  </si>
  <si>
    <r>
      <t xml:space="preserve">(siehe HUMUSBILANZ:   </t>
    </r>
    <r>
      <rPr>
        <b/>
        <sz val="8"/>
        <rFont val="Arial"/>
        <family val="2"/>
      </rPr>
      <t>2a) Humus-Reproduktion (-bildung) durch Nebenprodukte, die auf dem Feld verbleiben)</t>
    </r>
  </si>
  <si>
    <t xml:space="preserve">Dies gilt sowohl für Stroh, welches verkauft oder verfüttert wurde, als auch für Stroh, das zur Einstreu verwendet wird. </t>
  </si>
  <si>
    <t>Im Falle der Einstreu kommt das Stroh ggf. in Form des Festmistes auf das Feld zurück. Die Humusreproduktion</t>
  </si>
  <si>
    <t>erfolgt in diesem Fall über den Stallmist.</t>
  </si>
  <si>
    <t xml:space="preserve">Wird das Stroh vom Feld abgefahren, darf keine Humusreproduktion durch Stroh erfasst werden. </t>
  </si>
  <si>
    <t>Zusatz-Hinweise:</t>
  </si>
  <si>
    <t>Der Rübenanbau verursacht auf der einen Seite Humuszehrung (hier angesetzt mit -760 kg Humus-C/ha).</t>
  </si>
  <si>
    <t>(einschl. Rübenvermehrung)</t>
  </si>
  <si>
    <t>Hauptfruchtertrag</t>
  </si>
  <si>
    <t>Silomaisanbau verursacht Humuszehrung (hier angesetzt mit -560 kg Humus-C/ha).</t>
  </si>
  <si>
    <t>Da Silomais vollständig abgeerntet wird, entfällt eine Humusreproduktion (-neubildung) durch Stroh.</t>
  </si>
  <si>
    <t xml:space="preserve"> Mehrj. Feldfutter</t>
  </si>
  <si>
    <t xml:space="preserve"> Zwischenfrüchte</t>
  </si>
  <si>
    <t>Heil- und Gewürzpflanzen</t>
  </si>
  <si>
    <t xml:space="preserve"> Faserpflanzen</t>
  </si>
  <si>
    <t>Der Anbau von Ölfrüchten verursacht auf der einen Seite Humuszehrung ( -280 kg Humus-C/ha).</t>
  </si>
  <si>
    <t>Der Kartoffelanbau verursacht starke Humuszehrung (hier angesetzt mit -760 kg Humus-C/ha).</t>
  </si>
  <si>
    <t>einschl. Rübenvermehrung</t>
  </si>
  <si>
    <t xml:space="preserve"> Körner- leguminosen</t>
  </si>
  <si>
    <t xml:space="preserve">Der Anbau von Körnerleguminosen verursacht keine Humuszehrung, sondern führt zu Humusmehrung </t>
  </si>
  <si>
    <r>
      <t xml:space="preserve">(hier angesetzt mit +160 kg Humus-C/ha). Die Humusmehrung wird in der Bilanz durch Erfassung der </t>
    </r>
    <r>
      <rPr>
        <b/>
        <i/>
        <sz val="10"/>
        <color indexed="12"/>
        <rFont val="Arial"/>
        <family val="2"/>
      </rPr>
      <t>Kultur</t>
    </r>
    <r>
      <rPr>
        <sz val="10"/>
        <rFont val="Arial"/>
        <family val="0"/>
      </rPr>
      <t xml:space="preserve"> sowie des </t>
    </r>
  </si>
  <si>
    <t>keine gesonderte Verrechnung; siehe oben.</t>
  </si>
  <si>
    <t>Das Stroh verbleibt bei Körnerlegumiosen regelmäßig auf der Fläche. Humuszehrung und Humus-</t>
  </si>
  <si>
    <t>mehrung wurden daher im Fall der Körmerleguminosen saldiert und als Summenwert (+160 kg Humus-C/ha)</t>
  </si>
  <si>
    <t>verrechnet (siehe oben).</t>
  </si>
  <si>
    <t xml:space="preserve"> Heil- und Gewürzpflanzen</t>
  </si>
  <si>
    <t>sowie dem Flächenumfang, auf welchem das Stroh auf dem Acker belassen wird.</t>
  </si>
  <si>
    <t>verbleibt (in t/ha)  sowie dem Flächenumfang, auf welchem das Rübenblatt auf dem Acker belassen wird.</t>
  </si>
  <si>
    <t>Körnermaisanbau verursacht auf der einen Seite Humuszehrung (hier angesetzt mit -560 kg Humus-C/ha).</t>
  </si>
  <si>
    <t xml:space="preserve">Humus-Reproduktion (-bildung) durch auf Ackerland ausgebrachte organische Materialien </t>
  </si>
  <si>
    <t>berücksichtigt.</t>
  </si>
  <si>
    <r>
      <t xml:space="preserve">(siehe Tab. 1.: </t>
    </r>
    <r>
      <rPr>
        <b/>
        <sz val="8"/>
        <rFont val="Arial"/>
        <family val="2"/>
      </rPr>
      <t>".. bei den restlichen Fruchtarten ist die Humusersatzleistung der Koppelprodukte im Humusbedarf berücksichtigt!"</t>
    </r>
    <r>
      <rPr>
        <sz val="8"/>
        <rFont val="Arial"/>
        <family val="0"/>
      </rPr>
      <t>).</t>
    </r>
  </si>
  <si>
    <t xml:space="preserve">Die Humusreproduktion (-neubildung) durch das Kartoffelkraut incl. Wurzelrückstände ist im </t>
  </si>
  <si>
    <t>Falle der Kartoffeln bei der Humuszehrung bereits berücksichtigt (saldiert). Eine gesonderte Humusreproduktion wird</t>
  </si>
  <si>
    <t>daher bei Kartoffeln nicht verrechnet.</t>
  </si>
  <si>
    <t xml:space="preserve"> Faser- pflanzen</t>
  </si>
  <si>
    <t>Der Anbau von Faserpflanzen verursacht  Humuszehrung (hier angesetzt mit -280 kg Humus-C/ha).</t>
  </si>
  <si>
    <t>daher bei Faserpflanzen nicht verrechnet.</t>
  </si>
  <si>
    <t>Bockshorn-, Schabzieger- und Steinklee</t>
  </si>
  <si>
    <t>Mehrjähriges Feldfutter</t>
  </si>
  <si>
    <t>Der Anbau von mehrjährigem Feldfutter verursacht keine Humuszehrung, sondern führt zu Humusmehrung.</t>
  </si>
  <si>
    <t>Die Höhe der Humusmehrung ist davon abhängig, ob das Feldfutter im Hauptnutzungsjahr oder im Ansaatjahr steht.</t>
  </si>
  <si>
    <r>
      <t xml:space="preserve">Die Humusmehrung wird in der Bilanz durch Erfassung der </t>
    </r>
    <r>
      <rPr>
        <b/>
        <i/>
        <sz val="10"/>
        <color indexed="12"/>
        <rFont val="Arial"/>
        <family val="2"/>
      </rPr>
      <t>Kultur</t>
    </r>
    <r>
      <rPr>
        <sz val="10"/>
        <rFont val="Arial"/>
        <family val="0"/>
      </rPr>
      <t xml:space="preserve"> sowie des </t>
    </r>
    <r>
      <rPr>
        <b/>
        <i/>
        <sz val="10"/>
        <color indexed="12"/>
        <rFont val="Arial"/>
        <family val="2"/>
      </rPr>
      <t>Anbauumfangs</t>
    </r>
    <r>
      <rPr>
        <sz val="10"/>
        <rFont val="Arial"/>
        <family val="0"/>
      </rPr>
      <t xml:space="preserve"> unter Ziff. 1 bilanziert.</t>
    </r>
  </si>
  <si>
    <t xml:space="preserve">Die Höhe der Neubildung wird bestimmt durch die Menge an Stroh, die auf der Fläche verbleibt (in t/ha) </t>
  </si>
  <si>
    <r>
      <t>Humus-Reproduktion durch Nebenprodukte:</t>
    </r>
    <r>
      <rPr>
        <u val="single"/>
        <sz val="10"/>
        <color indexed="16"/>
        <rFont val="Arial"/>
        <family val="2"/>
      </rPr>
      <t xml:space="preserve"> </t>
    </r>
  </si>
  <si>
    <r>
      <t>Zehrung /Mehrung durch die Kultur:</t>
    </r>
    <r>
      <rPr>
        <u val="single"/>
        <sz val="10"/>
        <color indexed="10"/>
        <rFont val="Arial"/>
        <family val="2"/>
      </rPr>
      <t xml:space="preserve"> </t>
    </r>
  </si>
  <si>
    <t xml:space="preserve">Die Höhe der Neubildung wird bestimmt durch die Menge an Rübenblatt, welche auf der Fläche </t>
  </si>
  <si>
    <t xml:space="preserve">Das auf der Fläche verbleibende Maisstroh führt auf der anderen Seite zur Humusreproduktion (-neubildung). </t>
  </si>
  <si>
    <t xml:space="preserve">Die Humusreproduktion durch Stoppel und Wurzel wurde bei der Ermittlung der Höhe der Humuszehrung bereits </t>
  </si>
  <si>
    <t>bei der Humuszehrung bereits berücksichtigt (saldiert). Eine gesonderte Humusreproduktion wird</t>
  </si>
  <si>
    <t xml:space="preserve">Die Humusreproduktion (-neubildung) durch Stoppel- und Wurzelrückstände sind im Falle der Faserpflanzen </t>
  </si>
  <si>
    <t>+600 kg Humus-C (im Hauptnutzungsjahr).</t>
  </si>
  <si>
    <t xml:space="preserve">Im Ansaatjahr ist darüber hinaus noch von Bedeutung, wann und in welcher Form die Aussaat erfolgte. </t>
  </si>
  <si>
    <t>Die Werte der Humusmehrung variieren daher von +100kg Humus-C (im Ansaatjahr bei Sommerblanksaat) bis zu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</si>
</sst>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\ &quot;ha&quot;"/>
    <numFmt numFmtId="168" formatCode="0\ &quot;kg Humus-C /ha,Jahr&quot;"/>
    <numFmt numFmtId="169" formatCode="0\ &quot;kg Humus-C&quot;"/>
    <numFmt numFmtId="170" formatCode="#,##0\ &quot;kg Humus-C&quot;"/>
    <numFmt numFmtId="171" formatCode="#,##0\ &quot;kg Humus-C&quot;;\-#,##0\ &quot;kg Humus-C&quot;;[White]0"/>
    <numFmt numFmtId="172" formatCode="0\ &quot;t/ha&quot;"/>
    <numFmt numFmtId="173" formatCode="0\ &quot;kg C/t&quot;"/>
    <numFmt numFmtId="174" formatCode="0\ &quot;kg C/ha&quot;"/>
    <numFmt numFmtId="175" formatCode="0\ &quot;kg C&quot;"/>
    <numFmt numFmtId="176" formatCode="0\ &quot;kg C&quot;;\-0\ &quot;kg C&quot;;[White]0"/>
    <numFmt numFmtId="177" formatCode="0\ &quot;kg C/t&quot;;\-0\ &quot;kg C&quot;;[White]0"/>
    <numFmt numFmtId="178" formatCode="0\ &quot;kg C/ha&quot;;\-0\ &quot;kg C/ha&quot;;[White]0"/>
    <numFmt numFmtId="179" formatCode="0\ &quot;t/ha&quot;;\-0\ &quot;t/ha&quot;;[White]0"/>
    <numFmt numFmtId="180" formatCode="0.0\ &quot;t/ha&quot;"/>
    <numFmt numFmtId="181" formatCode="0.0\ &quot;t/Jahr&quot;;\-0\ &quot;t/Jahr&quot;;[White]0"/>
    <numFmt numFmtId="182" formatCode="0.0%"/>
    <numFmt numFmtId="183" formatCode="0\ &quot;kg C&quot;;[Red]\-0\ &quot;kg C&quot;"/>
    <numFmt numFmtId="184" formatCode="0\ &quot;kg C/ha&quot;;[Red]\-0\ &quot;kg C/ha&quot;"/>
    <numFmt numFmtId="185" formatCode="0.0\ &quot;ha&quot;"/>
    <numFmt numFmtId="186" formatCode="0.0"/>
    <numFmt numFmtId="187" formatCode="\+0\ &quot;kg C&quot;;[Red]\-0\ &quot;kg C&quot;"/>
    <numFmt numFmtId="188" formatCode="\+0\ &quot;kg C&quot;;[Red]\-0\ &quot;kg C&quot;;[White]0"/>
    <numFmt numFmtId="189" formatCode="0\ &quot;kg C&quot;;[Red]\-0\ &quot;kg C&quot;;[White]0"/>
    <numFmt numFmtId="190" formatCode="#\ #\ #\ #\ #\ 0"/>
    <numFmt numFmtId="191" formatCode="0\ #\ #\ #\ #\ 0"/>
    <numFmt numFmtId="192" formatCode="0\ 0\ 0\ #\ #"/>
    <numFmt numFmtId="193" formatCode="0\ #"/>
    <numFmt numFmtId="194" formatCode="0\ #\ #\ #\ #\ 0\ &quot;/&quot;"/>
    <numFmt numFmtId="195" formatCode="0\ 0\ 0\ #\ #\ &quot;/&quot;"/>
    <numFmt numFmtId="196" formatCode="#,##0;[Red]\-#,##0"/>
    <numFmt numFmtId="197" formatCode="\+#,##0\ _€;\-#,##0\ _€"/>
    <numFmt numFmtId="198" formatCode="\+#,##0&quot;  &quot;;\-#,##0&quot;  &quot;"/>
    <numFmt numFmtId="199" formatCode="\+#,##0;\-#,##0"/>
    <numFmt numFmtId="200" formatCode="0.0\ &quot;t/ha&quot;;\-0.0\ &quot;t/ha&quot;;[White]0"/>
    <numFmt numFmtId="201" formatCode="#,##0\ &quot;kg C&quot;;\-#,##0\ &quot;kg C&quot;;[White]0"/>
    <numFmt numFmtId="202" formatCode="#,##0\ &quot;kg C&quot;;[Red]\-#,##0\ &quot;kg C&quot;;[White]0"/>
    <numFmt numFmtId="203" formatCode="0.0%;0.0%;[White]0"/>
    <numFmt numFmtId="204" formatCode="0\ &quot;kg C/t&quot;;\-0\ &quot;kg C/t&quot;;[White]0"/>
    <numFmt numFmtId="205" formatCode="0\ &quot;kg Humus-C /ha,Jahr&quot;;\-0;[White]0"/>
    <numFmt numFmtId="206" formatCode="0\ &quot;kg Humus-C /ha,Jahr&quot;;\-0\ &quot;kg Humus-C/ha,Jahr&quot;;[White]0"/>
    <numFmt numFmtId="207" formatCode="0\ 0\ 0\ 0\ 0\ 0\ &quot;/&quot;"/>
    <numFmt numFmtId="208" formatCode="0\ 0\ 0\ 0\ 0\ &quot;/&quot;"/>
    <numFmt numFmtId="209" formatCode="&quot;max.&quot;\ 0\ &quot;Z.&quot;"/>
    <numFmt numFmtId="210" formatCode="0.0000"/>
    <numFmt numFmtId="211" formatCode="#,##0\ &quot;kg C&quot;;[Red]\-#,##0\ &quot;kg C&quot;;[Black]0\ &quot;kg C&quot;"/>
    <numFmt numFmtId="212" formatCode="\+0\ &quot;kg C&quot;;[Red]\-0\ &quot;kg C&quot;;[Black]0\ &quot;kg C&quot;"/>
  </numFmts>
  <fonts count="78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HelveticaNeue-Roman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6"/>
      <color indexed="17"/>
      <name val="Arial"/>
      <family val="2"/>
    </font>
    <font>
      <sz val="10"/>
      <color indexed="4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4"/>
      <color indexed="8"/>
      <name val="Arial"/>
      <family val="2"/>
    </font>
    <font>
      <b/>
      <i/>
      <sz val="8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6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color indexed="53"/>
      <name val="Arial"/>
      <family val="2"/>
    </font>
    <font>
      <b/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14"/>
      <color indexed="18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medium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medium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7" fillId="0" borderId="0" applyNumberFormat="0" applyFill="0" applyBorder="0" applyAlignment="0" applyProtection="0"/>
    <xf numFmtId="0" fontId="0" fillId="4" borderId="0">
      <alignment/>
      <protection/>
    </xf>
    <xf numFmtId="9" fontId="0" fillId="0" borderId="0" applyFont="0" applyFill="0" applyBorder="0" applyAlignment="0" applyProtection="0"/>
    <xf numFmtId="49" fontId="0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4" fillId="0" borderId="8" xfId="0" applyNumberFormat="1" applyFont="1" applyFill="1" applyBorder="1" applyAlignment="1">
      <alignment horizontal="right" vertical="center"/>
    </xf>
    <xf numFmtId="185" fontId="4" fillId="0" borderId="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9" xfId="0" applyFont="1" applyBorder="1" applyAlignment="1">
      <alignment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vertical="top"/>
    </xf>
    <xf numFmtId="0" fontId="4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4" fontId="0" fillId="3" borderId="0" xfId="0" applyNumberFormat="1" applyFill="1" applyBorder="1" applyAlignment="1">
      <alignment horizontal="center" vertical="center"/>
    </xf>
    <xf numFmtId="180" fontId="0" fillId="3" borderId="0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96" fontId="5" fillId="0" borderId="0" xfId="0" applyNumberFormat="1" applyFont="1" applyAlignment="1">
      <alignment horizontal="center" vertical="top" wrapText="1"/>
    </xf>
    <xf numFmtId="186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196" fontId="0" fillId="0" borderId="0" xfId="0" applyNumberFormat="1" applyAlignment="1">
      <alignment horizontal="center" vertical="top"/>
    </xf>
    <xf numFmtId="186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196" fontId="13" fillId="0" borderId="0" xfId="0" applyNumberFormat="1" applyFont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11" fillId="0" borderId="7" xfId="0" applyFont="1" applyBorder="1" applyAlignment="1" quotePrefix="1">
      <alignment horizontal="center"/>
    </xf>
    <xf numFmtId="0" fontId="0" fillId="0" borderId="7" xfId="0" applyBorder="1" applyAlignment="1">
      <alignment/>
    </xf>
    <xf numFmtId="0" fontId="16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96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/>
    </xf>
    <xf numFmtId="0" fontId="0" fillId="5" borderId="0" xfId="0" applyFill="1" applyAlignment="1">
      <alignment/>
    </xf>
    <xf numFmtId="186" fontId="0" fillId="5" borderId="0" xfId="0" applyNumberForma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14" fillId="6" borderId="0" xfId="0" applyFont="1" applyFill="1" applyBorder="1" applyAlignment="1">
      <alignment vertical="top" wrapText="1"/>
    </xf>
    <xf numFmtId="196" fontId="0" fillId="6" borderId="0" xfId="0" applyNumberFormat="1" applyFill="1" applyAlignment="1">
      <alignment vertical="top"/>
    </xf>
    <xf numFmtId="186" fontId="0" fillId="6" borderId="0" xfId="0" applyNumberFormat="1" applyFill="1" applyAlignment="1">
      <alignment horizontal="center" vertical="top"/>
    </xf>
    <xf numFmtId="2" fontId="0" fillId="6" borderId="0" xfId="0" applyNumberFormat="1" applyFill="1" applyAlignment="1">
      <alignment horizontal="center" vertical="top"/>
    </xf>
    <xf numFmtId="0" fontId="18" fillId="3" borderId="0" xfId="0" applyFont="1" applyFill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8" fillId="3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3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3" borderId="0" xfId="0" applyFont="1" applyFill="1" applyAlignment="1">
      <alignment horizontal="left"/>
    </xf>
    <xf numFmtId="0" fontId="19" fillId="0" borderId="19" xfId="0" applyFont="1" applyBorder="1" applyAlignment="1">
      <alignment/>
    </xf>
    <xf numFmtId="2" fontId="19" fillId="0" borderId="20" xfId="0" applyNumberFormat="1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/>
    </xf>
    <xf numFmtId="2" fontId="19" fillId="0" borderId="21" xfId="0" applyNumberFormat="1" applyFont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2" fontId="19" fillId="0" borderId="22" xfId="0" applyNumberFormat="1" applyFont="1" applyBorder="1" applyAlignment="1">
      <alignment horizontal="right" vertical="center"/>
    </xf>
    <xf numFmtId="2" fontId="19" fillId="0" borderId="22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vertical="top"/>
    </xf>
    <xf numFmtId="2" fontId="19" fillId="0" borderId="23" xfId="0" applyNumberFormat="1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21" xfId="0" applyFont="1" applyBorder="1" applyAlignment="1">
      <alignment/>
    </xf>
    <xf numFmtId="0" fontId="21" fillId="3" borderId="0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8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/>
    </xf>
    <xf numFmtId="0" fontId="18" fillId="0" borderId="13" xfId="0" applyFont="1" applyBorder="1" applyAlignment="1">
      <alignment horizontal="left" vertical="center"/>
    </xf>
    <xf numFmtId="0" fontId="19" fillId="0" borderId="23" xfId="0" applyFont="1" applyBorder="1" applyAlignment="1">
      <alignment/>
    </xf>
    <xf numFmtId="0" fontId="18" fillId="0" borderId="11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right" vertical="center"/>
    </xf>
    <xf numFmtId="0" fontId="0" fillId="3" borderId="0" xfId="0" applyFill="1" applyAlignment="1" applyProtection="1">
      <alignment/>
      <protection locked="0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168" fontId="24" fillId="0" borderId="25" xfId="0" applyNumberFormat="1" applyFont="1" applyFill="1" applyBorder="1" applyAlignment="1">
      <alignment horizontal="left"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178" fontId="24" fillId="0" borderId="27" xfId="0" applyNumberFormat="1" applyFont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8" fontId="24" fillId="0" borderId="0" xfId="0" applyNumberFormat="1" applyFont="1" applyBorder="1" applyAlignment="1">
      <alignment horizontal="left"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5" fillId="0" borderId="7" xfId="0" applyFont="1" applyBorder="1" applyAlignment="1" quotePrefix="1">
      <alignment horizontal="right"/>
    </xf>
    <xf numFmtId="0" fontId="11" fillId="0" borderId="7" xfId="0" applyFont="1" applyBorder="1" applyAlignment="1" quotePrefix="1">
      <alignment horizontal="left"/>
    </xf>
    <xf numFmtId="167" fontId="0" fillId="3" borderId="0" xfId="0" applyNumberFormat="1" applyFill="1" applyBorder="1" applyAlignment="1">
      <alignment horizontal="left" vertical="center"/>
    </xf>
    <xf numFmtId="49" fontId="5" fillId="7" borderId="30" xfId="0" applyNumberFormat="1" applyFont="1" applyFill="1" applyBorder="1" applyAlignment="1" applyProtection="1">
      <alignment horizontal="center"/>
      <protection/>
    </xf>
    <xf numFmtId="49" fontId="0" fillId="7" borderId="30" xfId="0" applyNumberForma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 vertical="top"/>
      <protection/>
    </xf>
    <xf numFmtId="0" fontId="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vertical="center"/>
      <protection/>
    </xf>
    <xf numFmtId="0" fontId="24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8" borderId="0" xfId="0" applyFont="1" applyFill="1" applyBorder="1" applyAlignment="1" applyProtection="1">
      <alignment vertical="center"/>
      <protection/>
    </xf>
    <xf numFmtId="0" fontId="29" fillId="8" borderId="0" xfId="0" applyFont="1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 vertical="center"/>
      <protection/>
    </xf>
    <xf numFmtId="0" fontId="15" fillId="8" borderId="0" xfId="0" applyFont="1" applyFill="1" applyBorder="1" applyAlignment="1" applyProtection="1">
      <alignment vertical="center"/>
      <protection/>
    </xf>
    <xf numFmtId="0" fontId="30" fillId="8" borderId="0" xfId="0" applyFont="1" applyFill="1" applyBorder="1" applyAlignment="1" applyProtection="1">
      <alignment horizontal="right" vertical="center"/>
      <protection/>
    </xf>
    <xf numFmtId="0" fontId="30" fillId="8" borderId="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right" vertical="center"/>
      <protection/>
    </xf>
    <xf numFmtId="0" fontId="0" fillId="8" borderId="0" xfId="0" applyFill="1" applyAlignment="1" applyProtection="1">
      <alignment vertical="center"/>
      <protection/>
    </xf>
    <xf numFmtId="0" fontId="0" fillId="8" borderId="0" xfId="0" applyFill="1" applyAlignment="1" applyProtection="1">
      <alignment/>
      <protection/>
    </xf>
    <xf numFmtId="209" fontId="31" fillId="8" borderId="0" xfId="0" applyNumberFormat="1" applyFont="1" applyFill="1" applyBorder="1" applyAlignment="1" applyProtection="1">
      <alignment horizontal="center"/>
      <protection/>
    </xf>
    <xf numFmtId="0" fontId="2" fillId="8" borderId="0" xfId="0" applyFont="1" applyFill="1" applyBorder="1" applyAlignment="1" applyProtection="1">
      <alignment vertical="center"/>
      <protection/>
    </xf>
    <xf numFmtId="0" fontId="25" fillId="8" borderId="0" xfId="0" applyFont="1" applyFill="1" applyBorder="1" applyAlignment="1" applyProtection="1">
      <alignment vertical="center"/>
      <protection/>
    </xf>
    <xf numFmtId="0" fontId="0" fillId="9" borderId="0" xfId="0" applyFill="1" applyBorder="1" applyAlignment="1" applyProtection="1">
      <alignment/>
      <protection/>
    </xf>
    <xf numFmtId="0" fontId="44" fillId="8" borderId="31" xfId="0" applyFont="1" applyFill="1" applyBorder="1" applyAlignment="1" applyProtection="1">
      <alignment horizontal="center" textRotation="90"/>
      <protection/>
    </xf>
    <xf numFmtId="0" fontId="29" fillId="9" borderId="0" xfId="0" applyFont="1" applyFill="1" applyBorder="1" applyAlignment="1" applyProtection="1">
      <alignment vertical="center"/>
      <protection/>
    </xf>
    <xf numFmtId="0" fontId="15" fillId="9" borderId="0" xfId="0" applyFont="1" applyFill="1" applyBorder="1" applyAlignment="1" applyProtection="1">
      <alignment vertical="center"/>
      <protection/>
    </xf>
    <xf numFmtId="0" fontId="5" fillId="8" borderId="0" xfId="0" applyFont="1" applyFill="1" applyBorder="1" applyAlignment="1" applyProtection="1">
      <alignment vertical="center"/>
      <protection/>
    </xf>
    <xf numFmtId="0" fontId="16" fillId="8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209" fontId="31" fillId="3" borderId="0" xfId="0" applyNumberFormat="1" applyFont="1" applyFill="1" applyBorder="1" applyAlignment="1" applyProtection="1">
      <alignment horizontal="center"/>
      <protection/>
    </xf>
    <xf numFmtId="0" fontId="32" fillId="3" borderId="0" xfId="0" applyFont="1" applyFill="1" applyBorder="1" applyAlignment="1" applyProtection="1">
      <alignment vertical="center"/>
      <protection/>
    </xf>
    <xf numFmtId="0" fontId="35" fillId="3" borderId="31" xfId="0" applyFont="1" applyFill="1" applyBorder="1" applyAlignment="1" applyProtection="1">
      <alignment vertical="center"/>
      <protection/>
    </xf>
    <xf numFmtId="0" fontId="0" fillId="10" borderId="0" xfId="0" applyFill="1" applyAlignment="1" applyProtection="1">
      <alignment/>
      <protection/>
    </xf>
    <xf numFmtId="0" fontId="35" fillId="10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3" fillId="8" borderId="0" xfId="0" applyFont="1" applyFill="1" applyBorder="1" applyAlignment="1" applyProtection="1">
      <alignment vertical="center"/>
      <protection/>
    </xf>
    <xf numFmtId="209" fontId="31" fillId="3" borderId="0" xfId="0" applyNumberFormat="1" applyFont="1" applyFill="1" applyBorder="1" applyAlignment="1" applyProtection="1">
      <alignment horizontal="center" vertical="center"/>
      <protection/>
    </xf>
    <xf numFmtId="0" fontId="40" fillId="7" borderId="31" xfId="0" applyFont="1" applyFill="1" applyBorder="1" applyAlignment="1" applyProtection="1">
      <alignment horizontal="center" vertical="center"/>
      <protection locked="0"/>
    </xf>
    <xf numFmtId="0" fontId="40" fillId="3" borderId="31" xfId="0" applyFont="1" applyFill="1" applyBorder="1" applyAlignment="1" applyProtection="1">
      <alignment horizontal="center" vertical="center"/>
      <protection/>
    </xf>
    <xf numFmtId="0" fontId="37" fillId="8" borderId="31" xfId="0" applyFont="1" applyFill="1" applyBorder="1" applyAlignment="1" applyProtection="1">
      <alignment horizontal="center" vertical="center"/>
      <protection/>
    </xf>
    <xf numFmtId="0" fontId="41" fillId="3" borderId="31" xfId="0" applyFont="1" applyFill="1" applyBorder="1" applyAlignment="1" applyProtection="1">
      <alignment horizontal="center" vertical="center"/>
      <protection/>
    </xf>
    <xf numFmtId="0" fontId="42" fillId="3" borderId="32" xfId="0" applyFont="1" applyFill="1" applyBorder="1" applyAlignment="1" applyProtection="1">
      <alignment horizontal="center" vertical="center"/>
      <protection/>
    </xf>
    <xf numFmtId="0" fontId="43" fillId="8" borderId="1" xfId="0" applyFont="1" applyFill="1" applyBorder="1" applyAlignment="1" applyProtection="1">
      <alignment horizontal="center" vertical="center"/>
      <protection/>
    </xf>
    <xf numFmtId="0" fontId="45" fillId="3" borderId="31" xfId="0" applyFont="1" applyFill="1" applyBorder="1" applyAlignment="1" applyProtection="1">
      <alignment/>
      <protection/>
    </xf>
    <xf numFmtId="0" fontId="46" fillId="8" borderId="31" xfId="0" applyFont="1" applyFill="1" applyBorder="1" applyAlignment="1" applyProtection="1">
      <alignment horizontal="center" vertical="center"/>
      <protection/>
    </xf>
    <xf numFmtId="0" fontId="46" fillId="3" borderId="31" xfId="0" applyFont="1" applyFill="1" applyBorder="1" applyAlignment="1" applyProtection="1">
      <alignment horizontal="center" vertical="center"/>
      <protection/>
    </xf>
    <xf numFmtId="0" fontId="46" fillId="3" borderId="32" xfId="0" applyFont="1" applyFill="1" applyBorder="1" applyAlignment="1" applyProtection="1">
      <alignment horizontal="center" vertical="center"/>
      <protection/>
    </xf>
    <xf numFmtId="0" fontId="39" fillId="3" borderId="0" xfId="0" applyFont="1" applyFill="1" applyAlignment="1" applyProtection="1">
      <alignment/>
      <protection/>
    </xf>
    <xf numFmtId="0" fontId="18" fillId="0" borderId="10" xfId="0" applyFont="1" applyBorder="1" applyAlignment="1">
      <alignment horizontal="left" vertical="center"/>
    </xf>
    <xf numFmtId="0" fontId="23" fillId="0" borderId="33" xfId="0" applyFont="1" applyBorder="1" applyAlignment="1">
      <alignment horizontal="right"/>
    </xf>
    <xf numFmtId="0" fontId="23" fillId="0" borderId="31" xfId="0" applyFont="1" applyBorder="1" applyAlignment="1">
      <alignment horizontal="right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9" fontId="23" fillId="0" borderId="33" xfId="0" applyNumberFormat="1" applyFont="1" applyBorder="1" applyAlignment="1">
      <alignment horizontal="center"/>
    </xf>
    <xf numFmtId="9" fontId="23" fillId="0" borderId="31" xfId="0" applyNumberFormat="1" applyFont="1" applyBorder="1" applyAlignment="1">
      <alignment horizontal="center"/>
    </xf>
    <xf numFmtId="9" fontId="19" fillId="0" borderId="34" xfId="0" applyNumberFormat="1" applyFont="1" applyBorder="1" applyAlignment="1">
      <alignment horizontal="center" vertical="center"/>
    </xf>
    <xf numFmtId="9" fontId="19" fillId="0" borderId="35" xfId="0" applyNumberFormat="1" applyFont="1" applyBorder="1" applyAlignment="1">
      <alignment horizontal="center" vertical="center"/>
    </xf>
    <xf numFmtId="9" fontId="19" fillId="0" borderId="32" xfId="0" applyNumberFormat="1" applyFont="1" applyBorder="1" applyAlignment="1">
      <alignment horizontal="center" vertical="center"/>
    </xf>
    <xf numFmtId="9" fontId="19" fillId="0" borderId="31" xfId="0" applyNumberFormat="1" applyFont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19" xfId="0" applyFill="1" applyBorder="1" applyAlignment="1">
      <alignment/>
    </xf>
    <xf numFmtId="0" fontId="2" fillId="3" borderId="36" xfId="0" applyFont="1" applyFill="1" applyBorder="1" applyAlignment="1">
      <alignment/>
    </xf>
    <xf numFmtId="0" fontId="0" fillId="3" borderId="36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22" xfId="0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18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 quotePrefix="1">
      <alignment/>
    </xf>
    <xf numFmtId="0" fontId="0" fillId="3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3" borderId="37" xfId="0" applyFill="1" applyBorder="1" applyAlignment="1">
      <alignment horizontal="center"/>
    </xf>
    <xf numFmtId="9" fontId="0" fillId="0" borderId="37" xfId="0" applyNumberFormat="1" applyBorder="1" applyAlignment="1">
      <alignment shrinkToFit="1"/>
    </xf>
    <xf numFmtId="0" fontId="0" fillId="11" borderId="37" xfId="0" applyFill="1" applyBorder="1" applyAlignment="1">
      <alignment/>
    </xf>
    <xf numFmtId="0" fontId="0" fillId="11" borderId="37" xfId="0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0" fontId="9" fillId="12" borderId="33" xfId="0" applyNumberFormat="1" applyFont="1" applyFill="1" applyBorder="1" applyAlignment="1" applyProtection="1">
      <alignment vertical="center"/>
      <protection locked="0"/>
    </xf>
    <xf numFmtId="180" fontId="9" fillId="12" borderId="31" xfId="0" applyNumberFormat="1" applyFont="1" applyFill="1" applyBorder="1" applyAlignment="1" applyProtection="1">
      <alignment vertical="center"/>
      <protection locked="0"/>
    </xf>
    <xf numFmtId="180" fontId="9" fillId="12" borderId="32" xfId="0" applyNumberFormat="1" applyFont="1" applyFill="1" applyBorder="1" applyAlignment="1" applyProtection="1">
      <alignment vertical="center"/>
      <protection locked="0"/>
    </xf>
    <xf numFmtId="0" fontId="9" fillId="12" borderId="33" xfId="0" applyFont="1" applyFill="1" applyBorder="1" applyAlignment="1">
      <alignment vertical="center"/>
    </xf>
    <xf numFmtId="0" fontId="9" fillId="12" borderId="31" xfId="0" applyFont="1" applyFill="1" applyBorder="1" applyAlignment="1">
      <alignment vertical="center"/>
    </xf>
    <xf numFmtId="0" fontId="9" fillId="12" borderId="32" xfId="0" applyFont="1" applyFill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9" fontId="19" fillId="7" borderId="32" xfId="0" applyNumberFormat="1" applyFont="1" applyFill="1" applyBorder="1" applyAlignment="1" applyProtection="1">
      <alignment horizontal="center" vertical="center"/>
      <protection locked="0"/>
    </xf>
    <xf numFmtId="0" fontId="19" fillId="7" borderId="3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3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top"/>
      <protection locked="0"/>
    </xf>
    <xf numFmtId="1" fontId="9" fillId="7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top" wrapText="1"/>
    </xf>
    <xf numFmtId="196" fontId="0" fillId="0" borderId="0" xfId="0" applyNumberFormat="1" applyFont="1" applyAlignment="1">
      <alignment horizontal="center" vertical="top"/>
    </xf>
    <xf numFmtId="186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0" fontId="0" fillId="7" borderId="0" xfId="0" applyFont="1" applyFill="1" applyAlignment="1" applyProtection="1">
      <alignment vertical="top" wrapText="1"/>
      <protection locked="0"/>
    </xf>
    <xf numFmtId="196" fontId="0" fillId="7" borderId="0" xfId="0" applyNumberFormat="1" applyFont="1" applyFill="1" applyAlignment="1" applyProtection="1">
      <alignment horizontal="center" vertical="top"/>
      <protection locked="0"/>
    </xf>
    <xf numFmtId="186" fontId="0" fillId="7" borderId="0" xfId="0" applyNumberFormat="1" applyFont="1" applyFill="1" applyAlignment="1" applyProtection="1">
      <alignment horizontal="center" vertical="top"/>
      <protection locked="0"/>
    </xf>
    <xf numFmtId="2" fontId="0" fillId="7" borderId="0" xfId="0" applyNumberFormat="1" applyFont="1" applyFill="1" applyAlignment="1" applyProtection="1">
      <alignment horizontal="center" vertical="top"/>
      <protection locked="0"/>
    </xf>
    <xf numFmtId="0" fontId="0" fillId="7" borderId="0" xfId="0" applyFont="1" applyFill="1" applyAlignment="1" applyProtection="1">
      <alignment vertical="top"/>
      <protection locked="0"/>
    </xf>
    <xf numFmtId="2" fontId="0" fillId="0" borderId="0" xfId="0" applyNumberFormat="1" applyFont="1" applyFill="1" applyAlignment="1">
      <alignment horizontal="center" vertical="top"/>
    </xf>
    <xf numFmtId="186" fontId="0" fillId="0" borderId="0" xfId="0" applyNumberFormat="1" applyFont="1" applyFill="1" applyAlignment="1">
      <alignment horizontal="center" vertical="top"/>
    </xf>
    <xf numFmtId="0" fontId="52" fillId="0" borderId="0" xfId="0" applyFont="1" applyAlignment="1">
      <alignment/>
    </xf>
    <xf numFmtId="0" fontId="54" fillId="0" borderId="0" xfId="19" applyFont="1" applyFill="1">
      <alignment/>
      <protection/>
    </xf>
    <xf numFmtId="0" fontId="52" fillId="3" borderId="0" xfId="19" applyFont="1">
      <alignment/>
      <protection/>
    </xf>
    <xf numFmtId="0" fontId="52" fillId="0" borderId="0" xfId="0" applyFont="1" applyFill="1" applyAlignment="1">
      <alignment/>
    </xf>
    <xf numFmtId="0" fontId="52" fillId="0" borderId="0" xfId="19" applyFont="1" applyFill="1">
      <alignment/>
      <protection/>
    </xf>
    <xf numFmtId="0" fontId="55" fillId="0" borderId="0" xfId="0" applyFont="1" applyAlignment="1">
      <alignment/>
    </xf>
    <xf numFmtId="0" fontId="52" fillId="3" borderId="0" xfId="19" applyFont="1" applyFill="1">
      <alignment/>
      <protection/>
    </xf>
    <xf numFmtId="0" fontId="57" fillId="3" borderId="0" xfId="19" applyFont="1">
      <alignment/>
      <protection/>
    </xf>
    <xf numFmtId="0" fontId="57" fillId="0" borderId="0" xfId="0" applyFont="1" applyAlignment="1">
      <alignment/>
    </xf>
    <xf numFmtId="0" fontId="23" fillId="0" borderId="0" xfId="0" applyFont="1" applyAlignment="1">
      <alignment/>
    </xf>
    <xf numFmtId="0" fontId="57" fillId="0" borderId="0" xfId="0" applyFont="1" applyAlignment="1">
      <alignment horizontal="left"/>
    </xf>
    <xf numFmtId="0" fontId="3" fillId="3" borderId="0" xfId="19" applyFont="1">
      <alignment/>
      <protection/>
    </xf>
    <xf numFmtId="0" fontId="57" fillId="0" borderId="0" xfId="0" applyFont="1" applyAlignment="1" quotePrefix="1">
      <alignment/>
    </xf>
    <xf numFmtId="0" fontId="18" fillId="3" borderId="18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8" fillId="3" borderId="21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3" borderId="23" xfId="0" applyFont="1" applyFill="1" applyBorder="1" applyAlignment="1">
      <alignment/>
    </xf>
    <xf numFmtId="0" fontId="60" fillId="13" borderId="19" xfId="0" applyFont="1" applyFill="1" applyBorder="1" applyAlignment="1">
      <alignment/>
    </xf>
    <xf numFmtId="0" fontId="60" fillId="13" borderId="36" xfId="0" applyFont="1" applyFill="1" applyBorder="1" applyAlignment="1">
      <alignment/>
    </xf>
    <xf numFmtId="0" fontId="21" fillId="13" borderId="36" xfId="0" applyFont="1" applyFill="1" applyBorder="1" applyAlignment="1">
      <alignment/>
    </xf>
    <xf numFmtId="0" fontId="60" fillId="13" borderId="20" xfId="0" applyFont="1" applyFill="1" applyBorder="1" applyAlignment="1">
      <alignment/>
    </xf>
    <xf numFmtId="0" fontId="61" fillId="0" borderId="13" xfId="0" applyFont="1" applyBorder="1" applyAlignment="1">
      <alignment/>
    </xf>
    <xf numFmtId="0" fontId="52" fillId="0" borderId="0" xfId="0" applyFont="1" applyBorder="1" applyAlignment="1">
      <alignment/>
    </xf>
    <xf numFmtId="198" fontId="61" fillId="0" borderId="23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0" fontId="61" fillId="0" borderId="39" xfId="0" applyFont="1" applyBorder="1" applyAlignment="1">
      <alignment/>
    </xf>
    <xf numFmtId="0" fontId="52" fillId="0" borderId="37" xfId="0" applyFont="1" applyBorder="1" applyAlignment="1">
      <alignment/>
    </xf>
    <xf numFmtId="198" fontId="61" fillId="0" borderId="40" xfId="0" applyNumberFormat="1" applyFont="1" applyBorder="1" applyAlignment="1">
      <alignment horizontal="center"/>
    </xf>
    <xf numFmtId="199" fontId="61" fillId="0" borderId="40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6" xfId="0" applyFont="1" applyBorder="1" applyAlignment="1">
      <alignment/>
    </xf>
    <xf numFmtId="199" fontId="61" fillId="0" borderId="41" xfId="0" applyNumberFormat="1" applyFont="1" applyBorder="1" applyAlignment="1">
      <alignment horizontal="center"/>
    </xf>
    <xf numFmtId="0" fontId="52" fillId="0" borderId="37" xfId="0" applyFont="1" applyBorder="1" applyAlignment="1" quotePrefix="1">
      <alignment/>
    </xf>
    <xf numFmtId="0" fontId="52" fillId="0" borderId="0" xfId="0" applyFont="1" applyBorder="1" applyAlignment="1" quotePrefix="1">
      <alignment/>
    </xf>
    <xf numFmtId="199" fontId="61" fillId="0" borderId="22" xfId="0" applyNumberFormat="1" applyFont="1" applyBorder="1" applyAlignment="1">
      <alignment horizontal="center"/>
    </xf>
    <xf numFmtId="0" fontId="52" fillId="3" borderId="13" xfId="0" applyFont="1" applyFill="1" applyBorder="1" applyAlignment="1">
      <alignment/>
    </xf>
    <xf numFmtId="0" fontId="61" fillId="0" borderId="15" xfId="0" applyFont="1" applyBorder="1" applyAlignment="1">
      <alignment/>
    </xf>
    <xf numFmtId="0" fontId="52" fillId="0" borderId="17" xfId="0" applyFont="1" applyBorder="1" applyAlignment="1">
      <alignment/>
    </xf>
    <xf numFmtId="0" fontId="63" fillId="0" borderId="17" xfId="0" applyFont="1" applyBorder="1" applyAlignment="1">
      <alignment horizontal="right"/>
    </xf>
    <xf numFmtId="199" fontId="61" fillId="0" borderId="42" xfId="0" applyNumberFormat="1" applyFont="1" applyBorder="1" applyAlignment="1">
      <alignment horizontal="center"/>
    </xf>
    <xf numFmtId="0" fontId="52" fillId="3" borderId="23" xfId="0" applyFont="1" applyFill="1" applyBorder="1" applyAlignment="1">
      <alignment/>
    </xf>
    <xf numFmtId="0" fontId="63" fillId="0" borderId="37" xfId="0" applyFont="1" applyBorder="1" applyAlignment="1">
      <alignment horizontal="right"/>
    </xf>
    <xf numFmtId="0" fontId="61" fillId="0" borderId="11" xfId="0" applyFont="1" applyBorder="1" applyAlignment="1">
      <alignment/>
    </xf>
    <xf numFmtId="0" fontId="52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1" fillId="0" borderId="17" xfId="0" applyFont="1" applyBorder="1" applyAlignment="1">
      <alignment/>
    </xf>
    <xf numFmtId="0" fontId="61" fillId="0" borderId="37" xfId="0" applyFont="1" applyBorder="1" applyAlignment="1">
      <alignment/>
    </xf>
    <xf numFmtId="0" fontId="52" fillId="0" borderId="11" xfId="0" applyFont="1" applyBorder="1" applyAlignment="1">
      <alignment/>
    </xf>
    <xf numFmtId="0" fontId="18" fillId="3" borderId="13" xfId="0" applyFont="1" applyFill="1" applyBorder="1" applyAlignment="1">
      <alignment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/>
    </xf>
    <xf numFmtId="0" fontId="63" fillId="0" borderId="23" xfId="0" applyFont="1" applyBorder="1" applyAlignment="1">
      <alignment/>
    </xf>
    <xf numFmtId="0" fontId="18" fillId="3" borderId="23" xfId="0" applyFont="1" applyFill="1" applyBorder="1" applyAlignment="1">
      <alignment/>
    </xf>
    <xf numFmtId="0" fontId="63" fillId="0" borderId="13" xfId="0" applyFont="1" applyBorder="1" applyAlignment="1">
      <alignment horizontal="left"/>
    </xf>
    <xf numFmtId="0" fontId="62" fillId="0" borderId="14" xfId="0" applyFont="1" applyBorder="1" applyAlignment="1">
      <alignment/>
    </xf>
    <xf numFmtId="0" fontId="62" fillId="0" borderId="22" xfId="0" applyFont="1" applyBorder="1" applyAlignment="1">
      <alignment/>
    </xf>
    <xf numFmtId="0" fontId="18" fillId="3" borderId="11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23" fillId="3" borderId="14" xfId="0" applyFont="1" applyFill="1" applyBorder="1" applyAlignment="1">
      <alignment horizontal="left" indent="6"/>
    </xf>
    <xf numFmtId="0" fontId="18" fillId="3" borderId="22" xfId="0" applyFont="1" applyFill="1" applyBorder="1" applyAlignment="1">
      <alignment/>
    </xf>
    <xf numFmtId="0" fontId="57" fillId="0" borderId="43" xfId="0" applyFont="1" applyBorder="1" applyAlignment="1">
      <alignment/>
    </xf>
    <xf numFmtId="0" fontId="57" fillId="0" borderId="44" xfId="0" applyFont="1" applyBorder="1" applyAlignment="1">
      <alignment/>
    </xf>
    <xf numFmtId="0" fontId="57" fillId="0" borderId="45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47" xfId="0" applyFont="1" applyBorder="1" applyAlignment="1">
      <alignment/>
    </xf>
    <xf numFmtId="0" fontId="65" fillId="0" borderId="46" xfId="0" applyFont="1" applyBorder="1" applyAlignment="1">
      <alignment/>
    </xf>
    <xf numFmtId="0" fontId="65" fillId="0" borderId="48" xfId="0" applyFont="1" applyBorder="1" applyAlignment="1">
      <alignment/>
    </xf>
    <xf numFmtId="0" fontId="57" fillId="0" borderId="49" xfId="0" applyFont="1" applyBorder="1" applyAlignment="1">
      <alignment/>
    </xf>
    <xf numFmtId="0" fontId="57" fillId="0" borderId="50" xfId="0" applyFont="1" applyBorder="1" applyAlignment="1">
      <alignment/>
    </xf>
    <xf numFmtId="0" fontId="0" fillId="3" borderId="0" xfId="19">
      <alignment/>
      <protection/>
    </xf>
    <xf numFmtId="0" fontId="57" fillId="0" borderId="0" xfId="0" applyFont="1" applyAlignment="1">
      <alignment vertical="center"/>
    </xf>
    <xf numFmtId="0" fontId="57" fillId="0" borderId="0" xfId="0" applyFont="1" applyAlignment="1" quotePrefix="1">
      <alignment vertical="center"/>
    </xf>
    <xf numFmtId="0" fontId="58" fillId="0" borderId="0" xfId="0" applyFont="1" applyAlignment="1">
      <alignment vertical="center"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0" fontId="57" fillId="7" borderId="1" xfId="0" applyFont="1" applyFill="1" applyBorder="1" applyAlignment="1">
      <alignment/>
    </xf>
    <xf numFmtId="0" fontId="52" fillId="3" borderId="0" xfId="19" applyFont="1" applyAlignment="1">
      <alignment horizontal="right"/>
      <protection/>
    </xf>
    <xf numFmtId="0" fontId="63" fillId="3" borderId="0" xfId="19" applyFont="1">
      <alignment/>
      <protection/>
    </xf>
    <xf numFmtId="0" fontId="58" fillId="3" borderId="0" xfId="0" applyFont="1" applyFill="1" applyAlignment="1">
      <alignment/>
    </xf>
    <xf numFmtId="0" fontId="57" fillId="3" borderId="0" xfId="0" applyFont="1" applyFill="1" applyAlignment="1">
      <alignment/>
    </xf>
    <xf numFmtId="0" fontId="52" fillId="3" borderId="0" xfId="19" applyFont="1" applyAlignment="1">
      <alignment vertical="center"/>
      <protection/>
    </xf>
    <xf numFmtId="0" fontId="52" fillId="3" borderId="0" xfId="19" applyFont="1" applyFill="1" applyAlignment="1">
      <alignment vertical="center"/>
      <protection/>
    </xf>
    <xf numFmtId="0" fontId="52" fillId="0" borderId="0" xfId="19" applyFont="1" applyFill="1" applyAlignment="1">
      <alignment vertical="center"/>
      <protection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8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 horizontal="left"/>
      <protection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18" applyFont="1">
      <alignment/>
      <protection/>
    </xf>
    <xf numFmtId="0" fontId="71" fillId="0" borderId="16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9" fontId="71" fillId="0" borderId="35" xfId="0" applyNumberFormat="1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1" fillId="0" borderId="37" xfId="0" applyFont="1" applyBorder="1" applyAlignment="1">
      <alignment vertical="center"/>
    </xf>
    <xf numFmtId="0" fontId="71" fillId="0" borderId="4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0" fontId="63" fillId="0" borderId="10" xfId="0" applyFont="1" applyBorder="1" applyAlignment="1">
      <alignment vertical="top"/>
    </xf>
    <xf numFmtId="0" fontId="63" fillId="0" borderId="10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11" xfId="0" applyFont="1" applyBorder="1" applyAlignment="1">
      <alignment/>
    </xf>
    <xf numFmtId="0" fontId="61" fillId="0" borderId="39" xfId="0" applyFont="1" applyBorder="1" applyAlignment="1">
      <alignment horizontal="left"/>
    </xf>
    <xf numFmtId="0" fontId="52" fillId="0" borderId="37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23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4" fillId="0" borderId="39" xfId="0" applyFont="1" applyBorder="1" applyAlignment="1">
      <alignment/>
    </xf>
    <xf numFmtId="199" fontId="74" fillId="0" borderId="40" xfId="0" applyNumberFormat="1" applyFont="1" applyBorder="1" applyAlignment="1">
      <alignment horizontal="center"/>
    </xf>
    <xf numFmtId="0" fontId="74" fillId="0" borderId="37" xfId="0" applyFont="1" applyBorder="1" applyAlignment="1">
      <alignment/>
    </xf>
    <xf numFmtId="0" fontId="75" fillId="0" borderId="37" xfId="0" applyFont="1" applyBorder="1" applyAlignment="1">
      <alignment/>
    </xf>
    <xf numFmtId="0" fontId="76" fillId="0" borderId="37" xfId="0" applyFont="1" applyBorder="1" applyAlignment="1">
      <alignment horizontal="right"/>
    </xf>
    <xf numFmtId="0" fontId="74" fillId="0" borderId="14" xfId="0" applyFont="1" applyBorder="1" applyAlignment="1">
      <alignment/>
    </xf>
    <xf numFmtId="0" fontId="75" fillId="0" borderId="14" xfId="0" applyFont="1" applyBorder="1" applyAlignment="1">
      <alignment/>
    </xf>
    <xf numFmtId="0" fontId="76" fillId="0" borderId="14" xfId="0" applyFont="1" applyBorder="1" applyAlignment="1">
      <alignment horizontal="right"/>
    </xf>
    <xf numFmtId="199" fontId="74" fillId="0" borderId="22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21" xfId="0" applyFont="1" applyBorder="1" applyAlignment="1">
      <alignment/>
    </xf>
    <xf numFmtId="0" fontId="77" fillId="0" borderId="13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/>
    </xf>
    <xf numFmtId="0" fontId="63" fillId="0" borderId="14" xfId="0" applyFont="1" applyBorder="1" applyAlignment="1">
      <alignment horizontal="left"/>
    </xf>
    <xf numFmtId="0" fontId="76" fillId="0" borderId="11" xfId="0" applyFont="1" applyBorder="1" applyAlignment="1">
      <alignment/>
    </xf>
    <xf numFmtId="0" fontId="0" fillId="7" borderId="51" xfId="0" applyFill="1" applyBorder="1" applyAlignment="1" applyProtection="1">
      <alignment vertical="top" wrapText="1"/>
      <protection locked="0"/>
    </xf>
    <xf numFmtId="196" fontId="0" fillId="7" borderId="51" xfId="0" applyNumberFormat="1" applyFill="1" applyBorder="1" applyAlignment="1" applyProtection="1">
      <alignment horizontal="center" vertical="top"/>
      <protection locked="0"/>
    </xf>
    <xf numFmtId="186" fontId="0" fillId="7" borderId="51" xfId="0" applyNumberFormat="1" applyFill="1" applyBorder="1" applyAlignment="1" applyProtection="1">
      <alignment horizontal="center" vertical="top"/>
      <protection locked="0"/>
    </xf>
    <xf numFmtId="2" fontId="0" fillId="7" borderId="51" xfId="0" applyNumberFormat="1" applyFill="1" applyBorder="1" applyAlignment="1" applyProtection="1">
      <alignment horizontal="center" vertical="top"/>
      <protection locked="0"/>
    </xf>
    <xf numFmtId="0" fontId="0" fillId="7" borderId="51" xfId="0" applyFill="1" applyBorder="1" applyAlignment="1" applyProtection="1">
      <alignment vertical="top"/>
      <protection locked="0"/>
    </xf>
    <xf numFmtId="0" fontId="0" fillId="7" borderId="51" xfId="0" applyFill="1" applyBorder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173" fontId="9" fillId="0" borderId="52" xfId="0" applyNumberFormat="1" applyFont="1" applyFill="1" applyBorder="1" applyAlignment="1">
      <alignment horizontal="center" vertical="center"/>
    </xf>
    <xf numFmtId="200" fontId="9" fillId="0" borderId="5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53" fillId="0" borderId="0" xfId="19" applyFont="1" applyFill="1" applyAlignment="1">
      <alignment horizontal="left" vertical="center"/>
      <protection/>
    </xf>
    <xf numFmtId="0" fontId="27" fillId="7" borderId="30" xfId="0" applyFont="1" applyFill="1" applyBorder="1" applyAlignment="1" applyProtection="1">
      <alignment horizontal="left"/>
      <protection locked="0"/>
    </xf>
    <xf numFmtId="180" fontId="9" fillId="0" borderId="24" xfId="0" applyNumberFormat="1" applyFont="1" applyFill="1" applyBorder="1" applyAlignment="1" applyProtection="1">
      <alignment horizontal="center" vertical="center" shrinkToFit="1"/>
      <protection/>
    </xf>
    <xf numFmtId="180" fontId="9" fillId="0" borderId="25" xfId="0" applyNumberFormat="1" applyFont="1" applyFill="1" applyBorder="1" applyAlignment="1" applyProtection="1">
      <alignment horizontal="center" vertical="center" shrinkToFit="1"/>
      <protection/>
    </xf>
    <xf numFmtId="180" fontId="9" fillId="0" borderId="53" xfId="0" applyNumberFormat="1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7" borderId="54" xfId="0" applyFont="1" applyFill="1" applyBorder="1" applyAlignment="1" applyProtection="1">
      <alignment horizontal="center" vertical="center"/>
      <protection locked="0"/>
    </xf>
    <xf numFmtId="0" fontId="9" fillId="7" borderId="55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>
      <alignment horizontal="left" vertical="center" shrinkToFit="1"/>
    </xf>
    <xf numFmtId="0" fontId="24" fillId="0" borderId="25" xfId="0" applyFont="1" applyFill="1" applyBorder="1" applyAlignment="1">
      <alignment horizontal="left" vertical="center" shrinkToFit="1"/>
    </xf>
    <xf numFmtId="0" fontId="24" fillId="0" borderId="53" xfId="0" applyFont="1" applyFill="1" applyBorder="1" applyAlignment="1">
      <alignment horizontal="left" vertical="center" shrinkToFit="1"/>
    </xf>
    <xf numFmtId="0" fontId="24" fillId="0" borderId="26" xfId="0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horizontal="left" vertical="center" shrinkToFit="1"/>
    </xf>
    <xf numFmtId="0" fontId="24" fillId="0" borderId="56" xfId="0" applyFont="1" applyFill="1" applyBorder="1" applyAlignment="1">
      <alignment horizontal="left" vertical="center" shrinkToFit="1"/>
    </xf>
    <xf numFmtId="4" fontId="9" fillId="7" borderId="26" xfId="0" applyNumberFormat="1" applyFont="1" applyFill="1" applyBorder="1" applyAlignment="1" applyProtection="1">
      <alignment horizontal="center" vertical="center" shrinkToFit="1"/>
      <protection locked="0"/>
    </xf>
    <xf numFmtId="4" fontId="9" fillId="7" borderId="27" xfId="0" applyNumberFormat="1" applyFont="1" applyFill="1" applyBorder="1" applyAlignment="1" applyProtection="1">
      <alignment horizontal="center" vertical="center" shrinkToFit="1"/>
      <protection locked="0"/>
    </xf>
    <xf numFmtId="4" fontId="9" fillId="7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78" fontId="11" fillId="0" borderId="24" xfId="0" applyNumberFormat="1" applyFont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  <xf numFmtId="178" fontId="11" fillId="0" borderId="53" xfId="0" applyNumberFormat="1" applyFont="1" applyBorder="1" applyAlignment="1">
      <alignment horizontal="center" vertical="center"/>
    </xf>
    <xf numFmtId="201" fontId="1" fillId="0" borderId="24" xfId="0" applyNumberFormat="1" applyFont="1" applyBorder="1" applyAlignment="1">
      <alignment horizontal="right" vertical="center" shrinkToFit="1"/>
    </xf>
    <xf numFmtId="201" fontId="1" fillId="0" borderId="25" xfId="0" applyNumberFormat="1" applyFont="1" applyBorder="1" applyAlignment="1">
      <alignment horizontal="right" vertical="center" shrinkToFit="1"/>
    </xf>
    <xf numFmtId="201" fontId="1" fillId="0" borderId="53" xfId="0" applyNumberFormat="1" applyFont="1" applyBorder="1" applyAlignment="1">
      <alignment horizontal="right" vertical="center" shrinkToFit="1"/>
    </xf>
    <xf numFmtId="180" fontId="9" fillId="12" borderId="24" xfId="0" applyNumberFormat="1" applyFont="1" applyFill="1" applyBorder="1" applyAlignment="1" applyProtection="1">
      <alignment horizontal="center" vertical="center" shrinkToFit="1"/>
      <protection locked="0"/>
    </xf>
    <xf numFmtId="180" fontId="9" fillId="12" borderId="25" xfId="0" applyNumberFormat="1" applyFont="1" applyFill="1" applyBorder="1" applyAlignment="1" applyProtection="1">
      <alignment horizontal="center" vertical="center" shrinkToFit="1"/>
      <protection locked="0"/>
    </xf>
    <xf numFmtId="180" fontId="9" fillId="12" borderId="53" xfId="0" applyNumberFormat="1" applyFont="1" applyFill="1" applyBorder="1" applyAlignment="1" applyProtection="1">
      <alignment horizontal="center" vertical="center" shrinkToFit="1"/>
      <protection locked="0"/>
    </xf>
    <xf numFmtId="2" fontId="9" fillId="0" borderId="52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 applyProtection="1">
      <alignment horizontal="left" vertical="center" shrinkToFit="1"/>
      <protection/>
    </xf>
    <xf numFmtId="0" fontId="24" fillId="0" borderId="30" xfId="0" applyFont="1" applyFill="1" applyBorder="1" applyAlignment="1" applyProtection="1">
      <alignment horizontal="left" vertical="center" shrinkToFit="1"/>
      <protection/>
    </xf>
    <xf numFmtId="0" fontId="24" fillId="0" borderId="58" xfId="0" applyFont="1" applyFill="1" applyBorder="1" applyAlignment="1" applyProtection="1">
      <alignment horizontal="left" vertical="center" shrinkToFit="1"/>
      <protection/>
    </xf>
    <xf numFmtId="167" fontId="9" fillId="7" borderId="57" xfId="0" applyNumberFormat="1" applyFont="1" applyFill="1" applyBorder="1" applyAlignment="1" applyProtection="1">
      <alignment horizontal="center" vertical="center"/>
      <protection locked="0"/>
    </xf>
    <xf numFmtId="167" fontId="9" fillId="7" borderId="30" xfId="0" applyNumberFormat="1" applyFont="1" applyFill="1" applyBorder="1" applyAlignment="1" applyProtection="1">
      <alignment horizontal="center" vertical="center"/>
      <protection locked="0"/>
    </xf>
    <xf numFmtId="167" fontId="9" fillId="7" borderId="58" xfId="0" applyNumberFormat="1" applyFont="1" applyFill="1" applyBorder="1" applyAlignment="1" applyProtection="1">
      <alignment horizontal="center" vertical="center"/>
      <protection locked="0"/>
    </xf>
    <xf numFmtId="206" fontId="9" fillId="0" borderId="59" xfId="0" applyNumberFormat="1" applyFont="1" applyFill="1" applyBorder="1" applyAlignment="1">
      <alignment horizontal="center" vertical="center"/>
    </xf>
    <xf numFmtId="171" fontId="1" fillId="0" borderId="59" xfId="0" applyNumberFormat="1" applyFont="1" applyFill="1" applyBorder="1" applyAlignment="1">
      <alignment horizontal="right" vertical="center"/>
    </xf>
    <xf numFmtId="49" fontId="5" fillId="7" borderId="30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8" fillId="3" borderId="6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6" fillId="7" borderId="3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8" fillId="3" borderId="60" xfId="0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left" vertical="center" wrapText="1"/>
    </xf>
    <xf numFmtId="171" fontId="1" fillId="0" borderId="61" xfId="0" applyNumberFormat="1" applyFont="1" applyFill="1" applyBorder="1" applyAlignment="1">
      <alignment horizontal="right" vertical="center"/>
    </xf>
    <xf numFmtId="0" fontId="24" fillId="0" borderId="62" xfId="0" applyFont="1" applyFill="1" applyBorder="1" applyAlignment="1" applyProtection="1">
      <alignment horizontal="left" vertical="center" shrinkToFit="1"/>
      <protection/>
    </xf>
    <xf numFmtId="0" fontId="24" fillId="0" borderId="63" xfId="0" applyFont="1" applyFill="1" applyBorder="1" applyAlignment="1" applyProtection="1">
      <alignment horizontal="left" vertical="center" shrinkToFit="1"/>
      <protection/>
    </xf>
    <xf numFmtId="0" fontId="24" fillId="0" borderId="64" xfId="0" applyFont="1" applyFill="1" applyBorder="1" applyAlignment="1" applyProtection="1">
      <alignment horizontal="left" vertical="center" shrinkToFit="1"/>
      <protection/>
    </xf>
    <xf numFmtId="167" fontId="9" fillId="7" borderId="62" xfId="0" applyNumberFormat="1" applyFont="1" applyFill="1" applyBorder="1" applyAlignment="1" applyProtection="1">
      <alignment horizontal="center" vertical="center"/>
      <protection locked="0"/>
    </xf>
    <xf numFmtId="167" fontId="9" fillId="7" borderId="63" xfId="0" applyNumberFormat="1" applyFont="1" applyFill="1" applyBorder="1" applyAlignment="1" applyProtection="1">
      <alignment horizontal="center" vertical="center"/>
      <protection locked="0"/>
    </xf>
    <xf numFmtId="167" fontId="9" fillId="7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9" fillId="0" borderId="2" xfId="0" applyFont="1" applyBorder="1" applyAlignment="1">
      <alignment horizontal="center"/>
    </xf>
    <xf numFmtId="4" fontId="9" fillId="7" borderId="24" xfId="0" applyNumberFormat="1" applyFont="1" applyFill="1" applyBorder="1" applyAlignment="1" applyProtection="1">
      <alignment horizontal="center" vertical="center" shrinkToFit="1"/>
      <protection locked="0"/>
    </xf>
    <xf numFmtId="4" fontId="9" fillId="7" borderId="25" xfId="0" applyNumberFormat="1" applyFont="1" applyFill="1" applyBorder="1" applyAlignment="1" applyProtection="1">
      <alignment horizontal="center" vertical="center" shrinkToFit="1"/>
      <protection locked="0"/>
    </xf>
    <xf numFmtId="4" fontId="9" fillId="7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4" fillId="0" borderId="65" xfId="0" applyFont="1" applyFill="1" applyBorder="1" applyAlignment="1" applyProtection="1">
      <alignment horizontal="left" vertical="center" shrinkToFit="1"/>
      <protection/>
    </xf>
    <xf numFmtId="0" fontId="24" fillId="0" borderId="59" xfId="0" applyFont="1" applyFill="1" applyBorder="1" applyAlignment="1" applyProtection="1">
      <alignment horizontal="left" vertical="center" shrinkToFit="1"/>
      <protection/>
    </xf>
    <xf numFmtId="167" fontId="9" fillId="7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7" fontId="9" fillId="7" borderId="65" xfId="0" applyNumberFormat="1" applyFont="1" applyFill="1" applyBorder="1" applyAlignment="1" applyProtection="1">
      <alignment horizontal="center" vertical="center"/>
      <protection locked="0"/>
    </xf>
    <xf numFmtId="181" fontId="11" fillId="12" borderId="65" xfId="0" applyNumberFormat="1" applyFont="1" applyFill="1" applyBorder="1" applyAlignment="1" applyProtection="1">
      <alignment horizontal="center" vertical="center"/>
      <protection locked="0"/>
    </xf>
    <xf numFmtId="204" fontId="9" fillId="0" borderId="26" xfId="0" applyNumberFormat="1" applyFont="1" applyFill="1" applyBorder="1" applyAlignment="1">
      <alignment horizontal="center" vertical="center"/>
    </xf>
    <xf numFmtId="204" fontId="9" fillId="0" borderId="27" xfId="0" applyNumberFormat="1" applyFont="1" applyFill="1" applyBorder="1" applyAlignment="1">
      <alignment horizontal="center" vertical="center"/>
    </xf>
    <xf numFmtId="204" fontId="9" fillId="0" borderId="56" xfId="0" applyNumberFormat="1" applyFont="1" applyFill="1" applyBorder="1" applyAlignment="1">
      <alignment horizontal="center" vertical="center"/>
    </xf>
    <xf numFmtId="201" fontId="1" fillId="0" borderId="26" xfId="0" applyNumberFormat="1" applyFont="1" applyFill="1" applyBorder="1" applyAlignment="1">
      <alignment horizontal="right" vertical="center" shrinkToFit="1"/>
    </xf>
    <xf numFmtId="201" fontId="1" fillId="0" borderId="27" xfId="0" applyNumberFormat="1" applyFont="1" applyFill="1" applyBorder="1" applyAlignment="1">
      <alignment horizontal="right" vertical="center" shrinkToFit="1"/>
    </xf>
    <xf numFmtId="201" fontId="1" fillId="0" borderId="56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81" fontId="11" fillId="12" borderId="59" xfId="0" applyNumberFormat="1" applyFont="1" applyFill="1" applyBorder="1" applyAlignment="1" applyProtection="1">
      <alignment horizontal="center" vertical="center"/>
      <protection locked="0"/>
    </xf>
    <xf numFmtId="204" fontId="9" fillId="0" borderId="57" xfId="0" applyNumberFormat="1" applyFont="1" applyFill="1" applyBorder="1" applyAlignment="1">
      <alignment horizontal="center" vertical="center"/>
    </xf>
    <xf numFmtId="204" fontId="9" fillId="0" borderId="30" xfId="0" applyNumberFormat="1" applyFont="1" applyFill="1" applyBorder="1" applyAlignment="1">
      <alignment horizontal="center" vertical="center"/>
    </xf>
    <xf numFmtId="204" fontId="9" fillId="0" borderId="58" xfId="0" applyNumberFormat="1" applyFont="1" applyFill="1" applyBorder="1" applyAlignment="1">
      <alignment horizontal="center" vertical="center"/>
    </xf>
    <xf numFmtId="201" fontId="1" fillId="0" borderId="57" xfId="0" applyNumberFormat="1" applyFont="1" applyFill="1" applyBorder="1" applyAlignment="1">
      <alignment horizontal="right" vertical="center" shrinkToFit="1"/>
    </xf>
    <xf numFmtId="201" fontId="1" fillId="0" borderId="30" xfId="0" applyNumberFormat="1" applyFont="1" applyFill="1" applyBorder="1" applyAlignment="1">
      <alignment horizontal="right" vertical="center" shrinkToFit="1"/>
    </xf>
    <xf numFmtId="201" fontId="1" fillId="0" borderId="58" xfId="0" applyNumberFormat="1" applyFont="1" applyFill="1" applyBorder="1" applyAlignment="1">
      <alignment horizontal="right" vertical="center" shrinkToFit="1"/>
    </xf>
    <xf numFmtId="203" fontId="9" fillId="0" borderId="26" xfId="0" applyNumberFormat="1" applyFont="1" applyFill="1" applyBorder="1" applyAlignment="1">
      <alignment horizontal="center" vertical="center"/>
    </xf>
    <xf numFmtId="203" fontId="9" fillId="0" borderId="27" xfId="0" applyNumberFormat="1" applyFont="1" applyFill="1" applyBorder="1" applyAlignment="1">
      <alignment horizontal="center" vertical="center"/>
    </xf>
    <xf numFmtId="203" fontId="9" fillId="0" borderId="56" xfId="0" applyNumberFormat="1" applyFont="1" applyFill="1" applyBorder="1" applyAlignment="1">
      <alignment horizontal="center" vertical="center"/>
    </xf>
    <xf numFmtId="180" fontId="9" fillId="7" borderId="27" xfId="0" applyNumberFormat="1" applyFont="1" applyFill="1" applyBorder="1" applyAlignment="1" applyProtection="1">
      <alignment horizontal="center" vertical="center"/>
      <protection locked="0"/>
    </xf>
    <xf numFmtId="180" fontId="9" fillId="7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211" fontId="25" fillId="0" borderId="28" xfId="0" applyNumberFormat="1" applyFont="1" applyBorder="1" applyAlignment="1">
      <alignment horizontal="right" vertical="center" shrinkToFit="1"/>
    </xf>
    <xf numFmtId="211" fontId="25" fillId="0" borderId="29" xfId="0" applyNumberFormat="1" applyFont="1" applyBorder="1" applyAlignment="1">
      <alignment horizontal="right" vertical="center" shrinkToFit="1"/>
    </xf>
    <xf numFmtId="211" fontId="25" fillId="0" borderId="68" xfId="0" applyNumberFormat="1" applyFont="1" applyBorder="1" applyAlignment="1">
      <alignment horizontal="right" vertical="center" shrinkToFit="1"/>
    </xf>
    <xf numFmtId="212" fontId="1" fillId="0" borderId="28" xfId="0" applyNumberFormat="1" applyFont="1" applyBorder="1" applyAlignment="1">
      <alignment horizontal="right" vertical="center" shrinkToFit="1"/>
    </xf>
    <xf numFmtId="212" fontId="1" fillId="0" borderId="29" xfId="0" applyNumberFormat="1" applyFont="1" applyBorder="1" applyAlignment="1">
      <alignment horizontal="right" vertical="center" shrinkToFit="1"/>
    </xf>
    <xf numFmtId="212" fontId="1" fillId="0" borderId="68" xfId="0" applyNumberFormat="1" applyFont="1" applyBorder="1" applyAlignment="1">
      <alignment horizontal="right" vertical="center" shrinkToFit="1"/>
    </xf>
    <xf numFmtId="202" fontId="24" fillId="0" borderId="65" xfId="0" applyNumberFormat="1" applyFont="1" applyBorder="1" applyAlignment="1">
      <alignment horizontal="center" vertical="center"/>
    </xf>
    <xf numFmtId="174" fontId="3" fillId="13" borderId="65" xfId="0" applyNumberFormat="1" applyFont="1" applyFill="1" applyBorder="1" applyAlignment="1">
      <alignment horizontal="center" vertical="center"/>
    </xf>
    <xf numFmtId="202" fontId="24" fillId="0" borderId="24" xfId="0" applyNumberFormat="1" applyFont="1" applyBorder="1" applyAlignment="1">
      <alignment horizontal="center" vertical="center" shrinkToFit="1"/>
    </xf>
    <xf numFmtId="202" fontId="24" fillId="0" borderId="25" xfId="0" applyNumberFormat="1" applyFont="1" applyBorder="1" applyAlignment="1">
      <alignment horizontal="center" vertical="center" shrinkToFit="1"/>
    </xf>
    <xf numFmtId="202" fontId="24" fillId="0" borderId="53" xfId="0" applyNumberFormat="1" applyFont="1" applyBorder="1" applyAlignment="1">
      <alignment horizontal="center" vertical="center" shrinkToFit="1"/>
    </xf>
    <xf numFmtId="184" fontId="3" fillId="13" borderId="52" xfId="0" applyNumberFormat="1" applyFont="1" applyFill="1" applyBorder="1" applyAlignment="1">
      <alignment horizontal="center" vertical="center"/>
    </xf>
    <xf numFmtId="186" fontId="4" fillId="7" borderId="7" xfId="0" applyNumberFormat="1" applyFont="1" applyFill="1" applyBorder="1" applyAlignment="1" applyProtection="1">
      <alignment horizontal="center" vertical="center" shrinkToFit="1"/>
      <protection locked="0"/>
    </xf>
    <xf numFmtId="203" fontId="9" fillId="0" borderId="57" xfId="0" applyNumberFormat="1" applyFont="1" applyFill="1" applyBorder="1" applyAlignment="1">
      <alignment horizontal="center" vertical="center"/>
    </xf>
    <xf numFmtId="203" fontId="9" fillId="0" borderId="30" xfId="0" applyNumberFormat="1" applyFont="1" applyFill="1" applyBorder="1" applyAlignment="1">
      <alignment horizontal="center" vertical="center"/>
    </xf>
    <xf numFmtId="203" fontId="9" fillId="0" borderId="5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2" fontId="24" fillId="0" borderId="61" xfId="0" applyNumberFormat="1" applyFont="1" applyBorder="1" applyAlignment="1">
      <alignment horizontal="center" vertical="center"/>
    </xf>
    <xf numFmtId="174" fontId="3" fillId="13" borderId="6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0" fontId="9" fillId="7" borderId="30" xfId="0" applyNumberFormat="1" applyFont="1" applyFill="1" applyBorder="1" applyAlignment="1" applyProtection="1">
      <alignment horizontal="center" vertical="center"/>
      <protection locked="0"/>
    </xf>
    <xf numFmtId="180" fontId="9" fillId="7" borderId="58" xfId="0" applyNumberFormat="1" applyFont="1" applyFill="1" applyBorder="1" applyAlignment="1" applyProtection="1">
      <alignment horizontal="center" vertical="center"/>
      <protection locked="0"/>
    </xf>
    <xf numFmtId="0" fontId="25" fillId="14" borderId="69" xfId="0" applyFont="1" applyFill="1" applyBorder="1" applyAlignment="1">
      <alignment horizontal="center" vertical="center" wrapText="1"/>
    </xf>
    <xf numFmtId="0" fontId="25" fillId="14" borderId="70" xfId="0" applyFont="1" applyFill="1" applyBorder="1" applyAlignment="1">
      <alignment horizontal="center" vertical="center" wrapText="1"/>
    </xf>
    <xf numFmtId="0" fontId="25" fillId="14" borderId="71" xfId="0" applyFont="1" applyFill="1" applyBorder="1" applyAlignment="1">
      <alignment horizontal="center" vertical="center" wrapText="1"/>
    </xf>
    <xf numFmtId="0" fontId="25" fillId="14" borderId="72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25" fillId="14" borderId="73" xfId="0" applyFont="1" applyFill="1" applyBorder="1" applyAlignment="1">
      <alignment horizontal="center" vertical="center" wrapText="1"/>
    </xf>
    <xf numFmtId="0" fontId="25" fillId="14" borderId="74" xfId="0" applyFont="1" applyFill="1" applyBorder="1" applyAlignment="1">
      <alignment horizontal="center" vertical="center" wrapText="1"/>
    </xf>
    <xf numFmtId="0" fontId="25" fillId="14" borderId="75" xfId="0" applyFont="1" applyFill="1" applyBorder="1" applyAlignment="1">
      <alignment horizontal="center" vertical="center" wrapText="1"/>
    </xf>
    <xf numFmtId="0" fontId="25" fillId="14" borderId="76" xfId="0" applyFont="1" applyFill="1" applyBorder="1" applyAlignment="1">
      <alignment horizontal="center" vertical="center" wrapText="1"/>
    </xf>
    <xf numFmtId="0" fontId="56" fillId="0" borderId="0" xfId="20" applyFont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" fillId="14" borderId="77" xfId="20" applyFont="1" applyFill="1" applyBorder="1" applyAlignment="1">
      <alignment horizontal="left" vertical="center"/>
    </xf>
    <xf numFmtId="0" fontId="5" fillId="14" borderId="78" xfId="20" applyFont="1" applyFill="1" applyBorder="1" applyAlignment="1">
      <alignment horizontal="left" vertical="center"/>
    </xf>
    <xf numFmtId="0" fontId="5" fillId="14" borderId="79" xfId="20" applyFont="1" applyFill="1" applyBorder="1" applyAlignment="1">
      <alignment horizontal="left" vertical="center"/>
    </xf>
    <xf numFmtId="0" fontId="28" fillId="14" borderId="77" xfId="20" applyFont="1" applyFill="1" applyBorder="1" applyAlignment="1">
      <alignment horizontal="left" vertical="center" wrapText="1"/>
    </xf>
    <xf numFmtId="0" fontId="28" fillId="14" borderId="78" xfId="20" applyFont="1" applyFill="1" applyBorder="1" applyAlignment="1">
      <alignment horizontal="left" vertical="center" wrapText="1"/>
    </xf>
    <xf numFmtId="0" fontId="28" fillId="14" borderId="79" xfId="20" applyFont="1" applyFill="1" applyBorder="1" applyAlignment="1">
      <alignment horizontal="left" vertical="center" wrapText="1"/>
    </xf>
    <xf numFmtId="0" fontId="19" fillId="7" borderId="11" xfId="0" applyFont="1" applyFill="1" applyBorder="1" applyAlignment="1" applyProtection="1">
      <alignment horizontal="left" vertical="center"/>
      <protection locked="0"/>
    </xf>
    <xf numFmtId="0" fontId="19" fillId="7" borderId="14" xfId="0" applyFont="1" applyFill="1" applyBorder="1" applyAlignment="1" applyProtection="1">
      <alignment horizontal="left" vertical="center"/>
      <protection locked="0"/>
    </xf>
    <xf numFmtId="0" fontId="19" fillId="7" borderId="22" xfId="0" applyFont="1" applyFill="1" applyBorder="1" applyAlignment="1" applyProtection="1">
      <alignment horizontal="left" vertical="center"/>
      <protection locked="0"/>
    </xf>
    <xf numFmtId="209" fontId="31" fillId="8" borderId="0" xfId="0" applyNumberFormat="1" applyFont="1" applyFill="1" applyBorder="1" applyAlignment="1" applyProtection="1">
      <alignment horizontal="center" vertical="center"/>
      <protection/>
    </xf>
    <xf numFmtId="0" fontId="44" fillId="8" borderId="33" xfId="0" applyFont="1" applyFill="1" applyBorder="1" applyAlignment="1" applyProtection="1">
      <alignment horizontal="center" textRotation="90"/>
      <protection/>
    </xf>
    <xf numFmtId="0" fontId="44" fillId="8" borderId="31" xfId="0" applyFont="1" applyFill="1" applyBorder="1" applyAlignment="1" applyProtection="1">
      <alignment horizontal="center" textRotation="90"/>
      <protection/>
    </xf>
    <xf numFmtId="0" fontId="36" fillId="7" borderId="33" xfId="0" applyFont="1" applyFill="1" applyBorder="1" applyAlignment="1" applyProtection="1">
      <alignment horizontal="center" textRotation="90"/>
      <protection/>
    </xf>
    <xf numFmtId="0" fontId="36" fillId="7" borderId="31" xfId="0" applyFont="1" applyFill="1" applyBorder="1" applyAlignment="1" applyProtection="1">
      <alignment horizontal="center" textRotation="90"/>
      <protection/>
    </xf>
  </cellXfs>
  <cellStyles count="12">
    <cellStyle name="Normal" xfId="0"/>
    <cellStyle name="Followed Hyperlink" xfId="15"/>
    <cellStyle name="Comma" xfId="16"/>
    <cellStyle name="Comma [0]" xfId="17"/>
    <cellStyle name="grün" xfId="18"/>
    <cellStyle name="hellgrün" xfId="19"/>
    <cellStyle name="Hyperlink" xfId="20"/>
    <cellStyle name="lila" xfId="21"/>
    <cellStyle name="Percent" xfId="22"/>
    <cellStyle name="Text" xfId="23"/>
    <cellStyle name="Currency" xfId="24"/>
    <cellStyle name="Currency [0]" xfId="25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Relationship Id="rId3" Type="http://schemas.openxmlformats.org/officeDocument/2006/relationships/hyperlink" Target="#HUMUSBILANZ!A1" /><Relationship Id="rId4" Type="http://schemas.openxmlformats.org/officeDocument/2006/relationships/hyperlink" Target="#HUMUSBILANZ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hyperlink" Target="#HILFE!A1:A11" /><Relationship Id="rId5" Type="http://schemas.openxmlformats.org/officeDocument/2006/relationships/hyperlink" Target="#HILFE!A1:A11" /><Relationship Id="rId6" Type="http://schemas.openxmlformats.org/officeDocument/2006/relationships/image" Target="../media/image9.emf" /><Relationship Id="rId7" Type="http://schemas.openxmlformats.org/officeDocument/2006/relationships/hyperlink" Target="#Programmbeschreibung!A1:A6" /><Relationship Id="rId8" Type="http://schemas.openxmlformats.org/officeDocument/2006/relationships/hyperlink" Target="#Programmbeschreibung!A1:A6" /><Relationship Id="rId9" Type="http://schemas.openxmlformats.org/officeDocument/2006/relationships/image" Target="../media/image10.emf" /><Relationship Id="rId10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hyperlink" Target="#HUMUSBILANZ!A1" /><Relationship Id="rId3" Type="http://schemas.openxmlformats.org/officeDocument/2006/relationships/hyperlink" Target="#HUMUSBILANZ!A1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190500</xdr:colOff>
      <xdr:row>1</xdr:row>
      <xdr:rowOff>152400</xdr:rowOff>
    </xdr:from>
    <xdr:to>
      <xdr:col>24</xdr:col>
      <xdr:colOff>285750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2860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</xdr:row>
      <xdr:rowOff>9525</xdr:rowOff>
    </xdr:from>
    <xdr:to>
      <xdr:col>21</xdr:col>
      <xdr:colOff>257175</xdr:colOff>
      <xdr:row>3</xdr:row>
      <xdr:rowOff>0</xdr:rowOff>
    </xdr:to>
    <xdr:pic>
      <xdr:nvPicPr>
        <xdr:cNvPr id="2" name="Pictur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85725"/>
          <a:ext cx="199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0</xdr:rowOff>
    </xdr:from>
    <xdr:to>
      <xdr:col>24</xdr:col>
      <xdr:colOff>19050</xdr:colOff>
      <xdr:row>11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7645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11</xdr:row>
      <xdr:rowOff>0</xdr:rowOff>
    </xdr:from>
    <xdr:to>
      <xdr:col>24</xdr:col>
      <xdr:colOff>19050</xdr:colOff>
      <xdr:row>12</xdr:row>
      <xdr:rowOff>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32410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12</xdr:row>
      <xdr:rowOff>0</xdr:rowOff>
    </xdr:from>
    <xdr:to>
      <xdr:col>24</xdr:col>
      <xdr:colOff>19050</xdr:colOff>
      <xdr:row>13</xdr:row>
      <xdr:rowOff>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13</xdr:row>
      <xdr:rowOff>0</xdr:rowOff>
    </xdr:from>
    <xdr:to>
      <xdr:col>24</xdr:col>
      <xdr:colOff>19050</xdr:colOff>
      <xdr:row>14</xdr:row>
      <xdr:rowOff>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1940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14</xdr:row>
      <xdr:rowOff>0</xdr:rowOff>
    </xdr:from>
    <xdr:to>
      <xdr:col>24</xdr:col>
      <xdr:colOff>19050</xdr:colOff>
      <xdr:row>15</xdr:row>
      <xdr:rowOff>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6705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15</xdr:row>
      <xdr:rowOff>0</xdr:rowOff>
    </xdr:from>
    <xdr:to>
      <xdr:col>24</xdr:col>
      <xdr:colOff>19050</xdr:colOff>
      <xdr:row>16</xdr:row>
      <xdr:rowOff>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1470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16</xdr:row>
      <xdr:rowOff>0</xdr:rowOff>
    </xdr:from>
    <xdr:to>
      <xdr:col>24</xdr:col>
      <xdr:colOff>19050</xdr:colOff>
      <xdr:row>17</xdr:row>
      <xdr:rowOff>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6235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17</xdr:row>
      <xdr:rowOff>0</xdr:rowOff>
    </xdr:from>
    <xdr:to>
      <xdr:col>24</xdr:col>
      <xdr:colOff>19050</xdr:colOff>
      <xdr:row>18</xdr:row>
      <xdr:rowOff>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0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18</xdr:row>
      <xdr:rowOff>0</xdr:rowOff>
    </xdr:from>
    <xdr:to>
      <xdr:col>24</xdr:col>
      <xdr:colOff>19050</xdr:colOff>
      <xdr:row>19</xdr:row>
      <xdr:rowOff>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5765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19</xdr:row>
      <xdr:rowOff>0</xdr:rowOff>
    </xdr:from>
    <xdr:to>
      <xdr:col>24</xdr:col>
      <xdr:colOff>19050</xdr:colOff>
      <xdr:row>20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305300"/>
          <a:ext cx="3438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20</xdr:row>
      <xdr:rowOff>0</xdr:rowOff>
    </xdr:from>
    <xdr:to>
      <xdr:col>24</xdr:col>
      <xdr:colOff>19050</xdr:colOff>
      <xdr:row>21</xdr:row>
      <xdr:rowOff>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21</xdr:row>
      <xdr:rowOff>0</xdr:rowOff>
    </xdr:from>
    <xdr:to>
      <xdr:col>24</xdr:col>
      <xdr:colOff>19050</xdr:colOff>
      <xdr:row>22</xdr:row>
      <xdr:rowOff>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22</xdr:row>
      <xdr:rowOff>0</xdr:rowOff>
    </xdr:from>
    <xdr:to>
      <xdr:col>24</xdr:col>
      <xdr:colOff>19050</xdr:colOff>
      <xdr:row>23</xdr:row>
      <xdr:rowOff>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</xdr:row>
      <xdr:rowOff>0</xdr:rowOff>
    </xdr:from>
    <xdr:to>
      <xdr:col>24</xdr:col>
      <xdr:colOff>19050</xdr:colOff>
      <xdr:row>24</xdr:row>
      <xdr:rowOff>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24</xdr:row>
      <xdr:rowOff>0</xdr:rowOff>
    </xdr:from>
    <xdr:to>
      <xdr:col>24</xdr:col>
      <xdr:colOff>19050</xdr:colOff>
      <xdr:row>25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25</xdr:row>
      <xdr:rowOff>0</xdr:rowOff>
    </xdr:from>
    <xdr:to>
      <xdr:col>24</xdr:col>
      <xdr:colOff>19050</xdr:colOff>
      <xdr:row>26</xdr:row>
      <xdr:rowOff>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26</xdr:row>
      <xdr:rowOff>0</xdr:rowOff>
    </xdr:from>
    <xdr:to>
      <xdr:col>24</xdr:col>
      <xdr:colOff>19050</xdr:colOff>
      <xdr:row>27</xdr:row>
      <xdr:rowOff>0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27</xdr:row>
      <xdr:rowOff>0</xdr:rowOff>
    </xdr:from>
    <xdr:to>
      <xdr:col>24</xdr:col>
      <xdr:colOff>19050</xdr:colOff>
      <xdr:row>28</xdr:row>
      <xdr:rowOff>0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28</xdr:row>
      <xdr:rowOff>0</xdr:rowOff>
    </xdr:from>
    <xdr:to>
      <xdr:col>24</xdr:col>
      <xdr:colOff>19050</xdr:colOff>
      <xdr:row>29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29</xdr:row>
      <xdr:rowOff>0</xdr:rowOff>
    </xdr:from>
    <xdr:to>
      <xdr:col>24</xdr:col>
      <xdr:colOff>19050</xdr:colOff>
      <xdr:row>30</xdr:row>
      <xdr:rowOff>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30</xdr:row>
      <xdr:rowOff>0</xdr:rowOff>
    </xdr:from>
    <xdr:to>
      <xdr:col>24</xdr:col>
      <xdr:colOff>19050</xdr:colOff>
      <xdr:row>31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31</xdr:row>
      <xdr:rowOff>0</xdr:rowOff>
    </xdr:from>
    <xdr:to>
      <xdr:col>24</xdr:col>
      <xdr:colOff>19050</xdr:colOff>
      <xdr:row>32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32</xdr:row>
      <xdr:rowOff>0</xdr:rowOff>
    </xdr:from>
    <xdr:to>
      <xdr:col>24</xdr:col>
      <xdr:colOff>19050</xdr:colOff>
      <xdr:row>33</xdr:row>
      <xdr:rowOff>0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33</xdr:row>
      <xdr:rowOff>0</xdr:rowOff>
    </xdr:from>
    <xdr:to>
      <xdr:col>24</xdr:col>
      <xdr:colOff>19050</xdr:colOff>
      <xdr:row>34</xdr:row>
      <xdr:rowOff>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34</xdr:row>
      <xdr:rowOff>0</xdr:rowOff>
    </xdr:from>
    <xdr:to>
      <xdr:col>24</xdr:col>
      <xdr:colOff>19050</xdr:colOff>
      <xdr:row>35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35</xdr:row>
      <xdr:rowOff>0</xdr:rowOff>
    </xdr:from>
    <xdr:to>
      <xdr:col>24</xdr:col>
      <xdr:colOff>19050</xdr:colOff>
      <xdr:row>36</xdr:row>
      <xdr:rowOff>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36</xdr:row>
      <xdr:rowOff>0</xdr:rowOff>
    </xdr:from>
    <xdr:to>
      <xdr:col>24</xdr:col>
      <xdr:colOff>19050</xdr:colOff>
      <xdr:row>37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37</xdr:row>
      <xdr:rowOff>0</xdr:rowOff>
    </xdr:from>
    <xdr:to>
      <xdr:col>24</xdr:col>
      <xdr:colOff>19050</xdr:colOff>
      <xdr:row>38</xdr:row>
      <xdr:rowOff>0</xdr:rowOff>
    </xdr:to>
    <xdr:pic>
      <xdr:nvPicPr>
        <xdr:cNvPr id="28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38</xdr:row>
      <xdr:rowOff>0</xdr:rowOff>
    </xdr:from>
    <xdr:to>
      <xdr:col>24</xdr:col>
      <xdr:colOff>19050</xdr:colOff>
      <xdr:row>39</xdr:row>
      <xdr:rowOff>0</xdr:rowOff>
    </xdr:to>
    <xdr:pic>
      <xdr:nvPicPr>
        <xdr:cNvPr id="29" name="Combo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39</xdr:row>
      <xdr:rowOff>0</xdr:rowOff>
    </xdr:from>
    <xdr:to>
      <xdr:col>24</xdr:col>
      <xdr:colOff>19050</xdr:colOff>
      <xdr:row>40</xdr:row>
      <xdr:rowOff>0</xdr:rowOff>
    </xdr:to>
    <xdr:pic>
      <xdr:nvPicPr>
        <xdr:cNvPr id="30" name="Combo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40</xdr:row>
      <xdr:rowOff>0</xdr:rowOff>
    </xdr:from>
    <xdr:to>
      <xdr:col>24</xdr:col>
      <xdr:colOff>19050</xdr:colOff>
      <xdr:row>41</xdr:row>
      <xdr:rowOff>0</xdr:rowOff>
    </xdr:to>
    <xdr:pic>
      <xdr:nvPicPr>
        <xdr:cNvPr id="3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41</xdr:row>
      <xdr:rowOff>0</xdr:rowOff>
    </xdr:from>
    <xdr:to>
      <xdr:col>24</xdr:col>
      <xdr:colOff>19050</xdr:colOff>
      <xdr:row>42</xdr:row>
      <xdr:rowOff>0</xdr:rowOff>
    </xdr:to>
    <xdr:pic>
      <xdr:nvPicPr>
        <xdr:cNvPr id="32" name="Combo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42</xdr:row>
      <xdr:rowOff>0</xdr:rowOff>
    </xdr:from>
    <xdr:to>
      <xdr:col>24</xdr:col>
      <xdr:colOff>19050</xdr:colOff>
      <xdr:row>43</xdr:row>
      <xdr:rowOff>0</xdr:rowOff>
    </xdr:to>
    <xdr:pic>
      <xdr:nvPicPr>
        <xdr:cNvPr id="33" name="Combo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43</xdr:row>
      <xdr:rowOff>0</xdr:rowOff>
    </xdr:from>
    <xdr:to>
      <xdr:col>24</xdr:col>
      <xdr:colOff>19050</xdr:colOff>
      <xdr:row>44</xdr:row>
      <xdr:rowOff>0</xdr:rowOff>
    </xdr:to>
    <xdr:pic>
      <xdr:nvPicPr>
        <xdr:cNvPr id="34" name="Combo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44</xdr:row>
      <xdr:rowOff>0</xdr:rowOff>
    </xdr:from>
    <xdr:to>
      <xdr:col>24</xdr:col>
      <xdr:colOff>19050</xdr:colOff>
      <xdr:row>45</xdr:row>
      <xdr:rowOff>0</xdr:rowOff>
    </xdr:to>
    <xdr:pic>
      <xdr:nvPicPr>
        <xdr:cNvPr id="35" name="Combo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45</xdr:row>
      <xdr:rowOff>0</xdr:rowOff>
    </xdr:from>
    <xdr:to>
      <xdr:col>24</xdr:col>
      <xdr:colOff>19050</xdr:colOff>
      <xdr:row>46</xdr:row>
      <xdr:rowOff>0</xdr:rowOff>
    </xdr:to>
    <xdr:pic>
      <xdr:nvPicPr>
        <xdr:cNvPr id="36" name="Combo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46</xdr:row>
      <xdr:rowOff>0</xdr:rowOff>
    </xdr:from>
    <xdr:to>
      <xdr:col>24</xdr:col>
      <xdr:colOff>19050</xdr:colOff>
      <xdr:row>47</xdr:row>
      <xdr:rowOff>0</xdr:rowOff>
    </xdr:to>
    <xdr:pic>
      <xdr:nvPicPr>
        <xdr:cNvPr id="37" name="Combo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48</xdr:row>
      <xdr:rowOff>0</xdr:rowOff>
    </xdr:from>
    <xdr:to>
      <xdr:col>24</xdr:col>
      <xdr:colOff>19050</xdr:colOff>
      <xdr:row>49</xdr:row>
      <xdr:rowOff>0</xdr:rowOff>
    </xdr:to>
    <xdr:pic>
      <xdr:nvPicPr>
        <xdr:cNvPr id="38" name="Combo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49</xdr:row>
      <xdr:rowOff>0</xdr:rowOff>
    </xdr:from>
    <xdr:to>
      <xdr:col>24</xdr:col>
      <xdr:colOff>19050</xdr:colOff>
      <xdr:row>50</xdr:row>
      <xdr:rowOff>0</xdr:rowOff>
    </xdr:to>
    <xdr:pic>
      <xdr:nvPicPr>
        <xdr:cNvPr id="39" name="Combo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50</xdr:row>
      <xdr:rowOff>0</xdr:rowOff>
    </xdr:from>
    <xdr:to>
      <xdr:col>24</xdr:col>
      <xdr:colOff>19050</xdr:colOff>
      <xdr:row>51</xdr:row>
      <xdr:rowOff>0</xdr:rowOff>
    </xdr:to>
    <xdr:pic>
      <xdr:nvPicPr>
        <xdr:cNvPr id="40" name="Combo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51</xdr:row>
      <xdr:rowOff>0</xdr:rowOff>
    </xdr:from>
    <xdr:to>
      <xdr:col>24</xdr:col>
      <xdr:colOff>19050</xdr:colOff>
      <xdr:row>52</xdr:row>
      <xdr:rowOff>0</xdr:rowOff>
    </xdr:to>
    <xdr:pic>
      <xdr:nvPicPr>
        <xdr:cNvPr id="41" name="Combo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52</xdr:row>
      <xdr:rowOff>0</xdr:rowOff>
    </xdr:from>
    <xdr:to>
      <xdr:col>24</xdr:col>
      <xdr:colOff>19050</xdr:colOff>
      <xdr:row>53</xdr:row>
      <xdr:rowOff>0</xdr:rowOff>
    </xdr:to>
    <xdr:pic>
      <xdr:nvPicPr>
        <xdr:cNvPr id="42" name="Combo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53</xdr:row>
      <xdr:rowOff>0</xdr:rowOff>
    </xdr:from>
    <xdr:to>
      <xdr:col>24</xdr:col>
      <xdr:colOff>19050</xdr:colOff>
      <xdr:row>54</xdr:row>
      <xdr:rowOff>0</xdr:rowOff>
    </xdr:to>
    <xdr:pic>
      <xdr:nvPicPr>
        <xdr:cNvPr id="43" name="Combo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54</xdr:row>
      <xdr:rowOff>0</xdr:rowOff>
    </xdr:from>
    <xdr:to>
      <xdr:col>24</xdr:col>
      <xdr:colOff>19050</xdr:colOff>
      <xdr:row>55</xdr:row>
      <xdr:rowOff>0</xdr:rowOff>
    </xdr:to>
    <xdr:pic>
      <xdr:nvPicPr>
        <xdr:cNvPr id="44" name="Combo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55</xdr:row>
      <xdr:rowOff>0</xdr:rowOff>
    </xdr:from>
    <xdr:to>
      <xdr:col>24</xdr:col>
      <xdr:colOff>19050</xdr:colOff>
      <xdr:row>56</xdr:row>
      <xdr:rowOff>0</xdr:rowOff>
    </xdr:to>
    <xdr:pic>
      <xdr:nvPicPr>
        <xdr:cNvPr id="45" name="Combo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56</xdr:row>
      <xdr:rowOff>0</xdr:rowOff>
    </xdr:from>
    <xdr:to>
      <xdr:col>24</xdr:col>
      <xdr:colOff>19050</xdr:colOff>
      <xdr:row>57</xdr:row>
      <xdr:rowOff>0</xdr:rowOff>
    </xdr:to>
    <xdr:pic>
      <xdr:nvPicPr>
        <xdr:cNvPr id="46" name="Combo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57</xdr:row>
      <xdr:rowOff>0</xdr:rowOff>
    </xdr:from>
    <xdr:to>
      <xdr:col>24</xdr:col>
      <xdr:colOff>19050</xdr:colOff>
      <xdr:row>58</xdr:row>
      <xdr:rowOff>0</xdr:rowOff>
    </xdr:to>
    <xdr:pic>
      <xdr:nvPicPr>
        <xdr:cNvPr id="47" name="Combo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58</xdr:row>
      <xdr:rowOff>0</xdr:rowOff>
    </xdr:from>
    <xdr:to>
      <xdr:col>24</xdr:col>
      <xdr:colOff>19050</xdr:colOff>
      <xdr:row>59</xdr:row>
      <xdr:rowOff>0</xdr:rowOff>
    </xdr:to>
    <xdr:pic>
      <xdr:nvPicPr>
        <xdr:cNvPr id="48" name="Combo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59</xdr:row>
      <xdr:rowOff>0</xdr:rowOff>
    </xdr:from>
    <xdr:to>
      <xdr:col>24</xdr:col>
      <xdr:colOff>19050</xdr:colOff>
      <xdr:row>60</xdr:row>
      <xdr:rowOff>0</xdr:rowOff>
    </xdr:to>
    <xdr:pic>
      <xdr:nvPicPr>
        <xdr:cNvPr id="49" name="Combo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60</xdr:row>
      <xdr:rowOff>0</xdr:rowOff>
    </xdr:from>
    <xdr:to>
      <xdr:col>24</xdr:col>
      <xdr:colOff>19050</xdr:colOff>
      <xdr:row>61</xdr:row>
      <xdr:rowOff>0</xdr:rowOff>
    </xdr:to>
    <xdr:pic>
      <xdr:nvPicPr>
        <xdr:cNvPr id="50" name="Combo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61</xdr:row>
      <xdr:rowOff>0</xdr:rowOff>
    </xdr:from>
    <xdr:to>
      <xdr:col>24</xdr:col>
      <xdr:colOff>19050</xdr:colOff>
      <xdr:row>62</xdr:row>
      <xdr:rowOff>0</xdr:rowOff>
    </xdr:to>
    <xdr:pic>
      <xdr:nvPicPr>
        <xdr:cNvPr id="51" name="Combo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62</xdr:row>
      <xdr:rowOff>0</xdr:rowOff>
    </xdr:from>
    <xdr:to>
      <xdr:col>24</xdr:col>
      <xdr:colOff>19050</xdr:colOff>
      <xdr:row>63</xdr:row>
      <xdr:rowOff>0</xdr:rowOff>
    </xdr:to>
    <xdr:pic>
      <xdr:nvPicPr>
        <xdr:cNvPr id="52" name="Combo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63</xdr:row>
      <xdr:rowOff>0</xdr:rowOff>
    </xdr:from>
    <xdr:to>
      <xdr:col>24</xdr:col>
      <xdr:colOff>19050</xdr:colOff>
      <xdr:row>64</xdr:row>
      <xdr:rowOff>0</xdr:rowOff>
    </xdr:to>
    <xdr:pic>
      <xdr:nvPicPr>
        <xdr:cNvPr id="53" name="Combo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64</xdr:row>
      <xdr:rowOff>0</xdr:rowOff>
    </xdr:from>
    <xdr:to>
      <xdr:col>24</xdr:col>
      <xdr:colOff>19050</xdr:colOff>
      <xdr:row>65</xdr:row>
      <xdr:rowOff>0</xdr:rowOff>
    </xdr:to>
    <xdr:pic>
      <xdr:nvPicPr>
        <xdr:cNvPr id="54" name="Combo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65</xdr:row>
      <xdr:rowOff>0</xdr:rowOff>
    </xdr:from>
    <xdr:to>
      <xdr:col>24</xdr:col>
      <xdr:colOff>19050</xdr:colOff>
      <xdr:row>66</xdr:row>
      <xdr:rowOff>0</xdr:rowOff>
    </xdr:to>
    <xdr:pic>
      <xdr:nvPicPr>
        <xdr:cNvPr id="55" name="Combo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66</xdr:row>
      <xdr:rowOff>0</xdr:rowOff>
    </xdr:from>
    <xdr:to>
      <xdr:col>24</xdr:col>
      <xdr:colOff>19050</xdr:colOff>
      <xdr:row>67</xdr:row>
      <xdr:rowOff>0</xdr:rowOff>
    </xdr:to>
    <xdr:pic>
      <xdr:nvPicPr>
        <xdr:cNvPr id="56" name="Combo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67</xdr:row>
      <xdr:rowOff>0</xdr:rowOff>
    </xdr:from>
    <xdr:to>
      <xdr:col>24</xdr:col>
      <xdr:colOff>19050</xdr:colOff>
      <xdr:row>68</xdr:row>
      <xdr:rowOff>0</xdr:rowOff>
    </xdr:to>
    <xdr:pic>
      <xdr:nvPicPr>
        <xdr:cNvPr id="57" name="Combo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68</xdr:row>
      <xdr:rowOff>0</xdr:rowOff>
    </xdr:from>
    <xdr:to>
      <xdr:col>24</xdr:col>
      <xdr:colOff>19050</xdr:colOff>
      <xdr:row>69</xdr:row>
      <xdr:rowOff>0</xdr:rowOff>
    </xdr:to>
    <xdr:pic>
      <xdr:nvPicPr>
        <xdr:cNvPr id="58" name="Combo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69</xdr:row>
      <xdr:rowOff>0</xdr:rowOff>
    </xdr:from>
    <xdr:to>
      <xdr:col>24</xdr:col>
      <xdr:colOff>19050</xdr:colOff>
      <xdr:row>70</xdr:row>
      <xdr:rowOff>0</xdr:rowOff>
    </xdr:to>
    <xdr:pic>
      <xdr:nvPicPr>
        <xdr:cNvPr id="59" name="Combo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70</xdr:row>
      <xdr:rowOff>0</xdr:rowOff>
    </xdr:from>
    <xdr:to>
      <xdr:col>24</xdr:col>
      <xdr:colOff>19050</xdr:colOff>
      <xdr:row>71</xdr:row>
      <xdr:rowOff>0</xdr:rowOff>
    </xdr:to>
    <xdr:pic>
      <xdr:nvPicPr>
        <xdr:cNvPr id="60" name="Combo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71</xdr:row>
      <xdr:rowOff>0</xdr:rowOff>
    </xdr:from>
    <xdr:to>
      <xdr:col>24</xdr:col>
      <xdr:colOff>19050</xdr:colOff>
      <xdr:row>72</xdr:row>
      <xdr:rowOff>0</xdr:rowOff>
    </xdr:to>
    <xdr:pic>
      <xdr:nvPicPr>
        <xdr:cNvPr id="61" name="Combo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72</xdr:row>
      <xdr:rowOff>0</xdr:rowOff>
    </xdr:from>
    <xdr:to>
      <xdr:col>24</xdr:col>
      <xdr:colOff>19050</xdr:colOff>
      <xdr:row>73</xdr:row>
      <xdr:rowOff>0</xdr:rowOff>
    </xdr:to>
    <xdr:pic>
      <xdr:nvPicPr>
        <xdr:cNvPr id="62" name="Combo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73</xdr:row>
      <xdr:rowOff>0</xdr:rowOff>
    </xdr:from>
    <xdr:to>
      <xdr:col>24</xdr:col>
      <xdr:colOff>19050</xdr:colOff>
      <xdr:row>74</xdr:row>
      <xdr:rowOff>0</xdr:rowOff>
    </xdr:to>
    <xdr:pic>
      <xdr:nvPicPr>
        <xdr:cNvPr id="63" name="Combo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74</xdr:row>
      <xdr:rowOff>0</xdr:rowOff>
    </xdr:from>
    <xdr:to>
      <xdr:col>24</xdr:col>
      <xdr:colOff>19050</xdr:colOff>
      <xdr:row>75</xdr:row>
      <xdr:rowOff>0</xdr:rowOff>
    </xdr:to>
    <xdr:pic>
      <xdr:nvPicPr>
        <xdr:cNvPr id="64" name="Combo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75</xdr:row>
      <xdr:rowOff>0</xdr:rowOff>
    </xdr:from>
    <xdr:to>
      <xdr:col>24</xdr:col>
      <xdr:colOff>19050</xdr:colOff>
      <xdr:row>76</xdr:row>
      <xdr:rowOff>0</xdr:rowOff>
    </xdr:to>
    <xdr:pic>
      <xdr:nvPicPr>
        <xdr:cNvPr id="65" name="Combo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76</xdr:row>
      <xdr:rowOff>0</xdr:rowOff>
    </xdr:from>
    <xdr:to>
      <xdr:col>24</xdr:col>
      <xdr:colOff>19050</xdr:colOff>
      <xdr:row>77</xdr:row>
      <xdr:rowOff>0</xdr:rowOff>
    </xdr:to>
    <xdr:pic>
      <xdr:nvPicPr>
        <xdr:cNvPr id="66" name="Combo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77</xdr:row>
      <xdr:rowOff>0</xdr:rowOff>
    </xdr:from>
    <xdr:to>
      <xdr:col>24</xdr:col>
      <xdr:colOff>19050</xdr:colOff>
      <xdr:row>78</xdr:row>
      <xdr:rowOff>0</xdr:rowOff>
    </xdr:to>
    <xdr:pic>
      <xdr:nvPicPr>
        <xdr:cNvPr id="67" name="Combo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78</xdr:row>
      <xdr:rowOff>0</xdr:rowOff>
    </xdr:from>
    <xdr:to>
      <xdr:col>24</xdr:col>
      <xdr:colOff>19050</xdr:colOff>
      <xdr:row>79</xdr:row>
      <xdr:rowOff>0</xdr:rowOff>
    </xdr:to>
    <xdr:pic>
      <xdr:nvPicPr>
        <xdr:cNvPr id="68" name="Combo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79</xdr:row>
      <xdr:rowOff>0</xdr:rowOff>
    </xdr:from>
    <xdr:to>
      <xdr:col>24</xdr:col>
      <xdr:colOff>19050</xdr:colOff>
      <xdr:row>80</xdr:row>
      <xdr:rowOff>0</xdr:rowOff>
    </xdr:to>
    <xdr:pic>
      <xdr:nvPicPr>
        <xdr:cNvPr id="69" name="Combo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80</xdr:row>
      <xdr:rowOff>0</xdr:rowOff>
    </xdr:from>
    <xdr:to>
      <xdr:col>24</xdr:col>
      <xdr:colOff>19050</xdr:colOff>
      <xdr:row>81</xdr:row>
      <xdr:rowOff>0</xdr:rowOff>
    </xdr:to>
    <xdr:pic>
      <xdr:nvPicPr>
        <xdr:cNvPr id="70" name="Combo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81</xdr:row>
      <xdr:rowOff>0</xdr:rowOff>
    </xdr:from>
    <xdr:to>
      <xdr:col>24</xdr:col>
      <xdr:colOff>19050</xdr:colOff>
      <xdr:row>82</xdr:row>
      <xdr:rowOff>0</xdr:rowOff>
    </xdr:to>
    <xdr:pic>
      <xdr:nvPicPr>
        <xdr:cNvPr id="71" name="Combo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82</xdr:row>
      <xdr:rowOff>0</xdr:rowOff>
    </xdr:from>
    <xdr:to>
      <xdr:col>24</xdr:col>
      <xdr:colOff>19050</xdr:colOff>
      <xdr:row>83</xdr:row>
      <xdr:rowOff>0</xdr:rowOff>
    </xdr:to>
    <xdr:pic>
      <xdr:nvPicPr>
        <xdr:cNvPr id="72" name="Combo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83</xdr:row>
      <xdr:rowOff>0</xdr:rowOff>
    </xdr:from>
    <xdr:to>
      <xdr:col>24</xdr:col>
      <xdr:colOff>19050</xdr:colOff>
      <xdr:row>84</xdr:row>
      <xdr:rowOff>0</xdr:rowOff>
    </xdr:to>
    <xdr:pic>
      <xdr:nvPicPr>
        <xdr:cNvPr id="73" name="Combo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84</xdr:row>
      <xdr:rowOff>0</xdr:rowOff>
    </xdr:from>
    <xdr:to>
      <xdr:col>24</xdr:col>
      <xdr:colOff>19050</xdr:colOff>
      <xdr:row>85</xdr:row>
      <xdr:rowOff>0</xdr:rowOff>
    </xdr:to>
    <xdr:pic>
      <xdr:nvPicPr>
        <xdr:cNvPr id="74" name="Combo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85</xdr:row>
      <xdr:rowOff>0</xdr:rowOff>
    </xdr:from>
    <xdr:to>
      <xdr:col>24</xdr:col>
      <xdr:colOff>19050</xdr:colOff>
      <xdr:row>86</xdr:row>
      <xdr:rowOff>0</xdr:rowOff>
    </xdr:to>
    <xdr:pic>
      <xdr:nvPicPr>
        <xdr:cNvPr id="75" name="Combo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86</xdr:row>
      <xdr:rowOff>0</xdr:rowOff>
    </xdr:from>
    <xdr:to>
      <xdr:col>24</xdr:col>
      <xdr:colOff>19050</xdr:colOff>
      <xdr:row>87</xdr:row>
      <xdr:rowOff>0</xdr:rowOff>
    </xdr:to>
    <xdr:pic>
      <xdr:nvPicPr>
        <xdr:cNvPr id="76" name="Combo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87</xdr:row>
      <xdr:rowOff>0</xdr:rowOff>
    </xdr:from>
    <xdr:to>
      <xdr:col>24</xdr:col>
      <xdr:colOff>19050</xdr:colOff>
      <xdr:row>88</xdr:row>
      <xdr:rowOff>0</xdr:rowOff>
    </xdr:to>
    <xdr:pic>
      <xdr:nvPicPr>
        <xdr:cNvPr id="77" name="Combo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88</xdr:row>
      <xdr:rowOff>0</xdr:rowOff>
    </xdr:from>
    <xdr:to>
      <xdr:col>24</xdr:col>
      <xdr:colOff>19050</xdr:colOff>
      <xdr:row>89</xdr:row>
      <xdr:rowOff>0</xdr:rowOff>
    </xdr:to>
    <xdr:pic>
      <xdr:nvPicPr>
        <xdr:cNvPr id="78" name="Combo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89</xdr:row>
      <xdr:rowOff>0</xdr:rowOff>
    </xdr:from>
    <xdr:to>
      <xdr:col>24</xdr:col>
      <xdr:colOff>19050</xdr:colOff>
      <xdr:row>90</xdr:row>
      <xdr:rowOff>0</xdr:rowOff>
    </xdr:to>
    <xdr:pic>
      <xdr:nvPicPr>
        <xdr:cNvPr id="79" name="Combo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90</xdr:row>
      <xdr:rowOff>0</xdr:rowOff>
    </xdr:from>
    <xdr:to>
      <xdr:col>24</xdr:col>
      <xdr:colOff>19050</xdr:colOff>
      <xdr:row>91</xdr:row>
      <xdr:rowOff>0</xdr:rowOff>
    </xdr:to>
    <xdr:pic>
      <xdr:nvPicPr>
        <xdr:cNvPr id="80" name="Combo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91</xdr:row>
      <xdr:rowOff>0</xdr:rowOff>
    </xdr:from>
    <xdr:to>
      <xdr:col>24</xdr:col>
      <xdr:colOff>19050</xdr:colOff>
      <xdr:row>92</xdr:row>
      <xdr:rowOff>0</xdr:rowOff>
    </xdr:to>
    <xdr:pic>
      <xdr:nvPicPr>
        <xdr:cNvPr id="81" name="Combo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92</xdr:row>
      <xdr:rowOff>0</xdr:rowOff>
    </xdr:from>
    <xdr:to>
      <xdr:col>24</xdr:col>
      <xdr:colOff>19050</xdr:colOff>
      <xdr:row>93</xdr:row>
      <xdr:rowOff>0</xdr:rowOff>
    </xdr:to>
    <xdr:pic>
      <xdr:nvPicPr>
        <xdr:cNvPr id="82" name="Combo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93</xdr:row>
      <xdr:rowOff>0</xdr:rowOff>
    </xdr:from>
    <xdr:to>
      <xdr:col>24</xdr:col>
      <xdr:colOff>19050</xdr:colOff>
      <xdr:row>94</xdr:row>
      <xdr:rowOff>0</xdr:rowOff>
    </xdr:to>
    <xdr:pic>
      <xdr:nvPicPr>
        <xdr:cNvPr id="83" name="Combo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94</xdr:row>
      <xdr:rowOff>0</xdr:rowOff>
    </xdr:from>
    <xdr:to>
      <xdr:col>24</xdr:col>
      <xdr:colOff>19050</xdr:colOff>
      <xdr:row>95</xdr:row>
      <xdr:rowOff>0</xdr:rowOff>
    </xdr:to>
    <xdr:pic>
      <xdr:nvPicPr>
        <xdr:cNvPr id="84" name="Combo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95</xdr:row>
      <xdr:rowOff>0</xdr:rowOff>
    </xdr:from>
    <xdr:to>
      <xdr:col>24</xdr:col>
      <xdr:colOff>19050</xdr:colOff>
      <xdr:row>96</xdr:row>
      <xdr:rowOff>0</xdr:rowOff>
    </xdr:to>
    <xdr:pic>
      <xdr:nvPicPr>
        <xdr:cNvPr id="85" name="Combo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96</xdr:row>
      <xdr:rowOff>0</xdr:rowOff>
    </xdr:from>
    <xdr:to>
      <xdr:col>24</xdr:col>
      <xdr:colOff>19050</xdr:colOff>
      <xdr:row>97</xdr:row>
      <xdr:rowOff>0</xdr:rowOff>
    </xdr:to>
    <xdr:pic>
      <xdr:nvPicPr>
        <xdr:cNvPr id="86" name="Combo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97</xdr:row>
      <xdr:rowOff>0</xdr:rowOff>
    </xdr:from>
    <xdr:to>
      <xdr:col>24</xdr:col>
      <xdr:colOff>19050</xdr:colOff>
      <xdr:row>98</xdr:row>
      <xdr:rowOff>0</xdr:rowOff>
    </xdr:to>
    <xdr:pic>
      <xdr:nvPicPr>
        <xdr:cNvPr id="87" name="Combo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98</xdr:row>
      <xdr:rowOff>0</xdr:rowOff>
    </xdr:from>
    <xdr:to>
      <xdr:col>24</xdr:col>
      <xdr:colOff>19050</xdr:colOff>
      <xdr:row>99</xdr:row>
      <xdr:rowOff>0</xdr:rowOff>
    </xdr:to>
    <xdr:pic>
      <xdr:nvPicPr>
        <xdr:cNvPr id="88" name="Combo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99</xdr:row>
      <xdr:rowOff>0</xdr:rowOff>
    </xdr:from>
    <xdr:to>
      <xdr:col>24</xdr:col>
      <xdr:colOff>19050</xdr:colOff>
      <xdr:row>100</xdr:row>
      <xdr:rowOff>0</xdr:rowOff>
    </xdr:to>
    <xdr:pic>
      <xdr:nvPicPr>
        <xdr:cNvPr id="89" name="Combo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100</xdr:row>
      <xdr:rowOff>0</xdr:rowOff>
    </xdr:from>
    <xdr:to>
      <xdr:col>24</xdr:col>
      <xdr:colOff>19050</xdr:colOff>
      <xdr:row>101</xdr:row>
      <xdr:rowOff>0</xdr:rowOff>
    </xdr:to>
    <xdr:pic>
      <xdr:nvPicPr>
        <xdr:cNvPr id="90" name="Combo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101</xdr:row>
      <xdr:rowOff>0</xdr:rowOff>
    </xdr:from>
    <xdr:to>
      <xdr:col>24</xdr:col>
      <xdr:colOff>19050</xdr:colOff>
      <xdr:row>102</xdr:row>
      <xdr:rowOff>0</xdr:rowOff>
    </xdr:to>
    <xdr:pic>
      <xdr:nvPicPr>
        <xdr:cNvPr id="91" name="Combo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102</xdr:row>
      <xdr:rowOff>0</xdr:rowOff>
    </xdr:from>
    <xdr:to>
      <xdr:col>24</xdr:col>
      <xdr:colOff>19050</xdr:colOff>
      <xdr:row>103</xdr:row>
      <xdr:rowOff>0</xdr:rowOff>
    </xdr:to>
    <xdr:pic>
      <xdr:nvPicPr>
        <xdr:cNvPr id="92" name="Combo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103</xdr:row>
      <xdr:rowOff>0</xdr:rowOff>
    </xdr:from>
    <xdr:to>
      <xdr:col>24</xdr:col>
      <xdr:colOff>19050</xdr:colOff>
      <xdr:row>104</xdr:row>
      <xdr:rowOff>0</xdr:rowOff>
    </xdr:to>
    <xdr:pic>
      <xdr:nvPicPr>
        <xdr:cNvPr id="93" name="Combo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104</xdr:row>
      <xdr:rowOff>0</xdr:rowOff>
    </xdr:from>
    <xdr:to>
      <xdr:col>24</xdr:col>
      <xdr:colOff>19050</xdr:colOff>
      <xdr:row>105</xdr:row>
      <xdr:rowOff>0</xdr:rowOff>
    </xdr:to>
    <xdr:pic>
      <xdr:nvPicPr>
        <xdr:cNvPr id="94" name="Combo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105</xdr:row>
      <xdr:rowOff>0</xdr:rowOff>
    </xdr:from>
    <xdr:to>
      <xdr:col>24</xdr:col>
      <xdr:colOff>19050</xdr:colOff>
      <xdr:row>106</xdr:row>
      <xdr:rowOff>0</xdr:rowOff>
    </xdr:to>
    <xdr:pic>
      <xdr:nvPicPr>
        <xdr:cNvPr id="95" name="Combo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106</xdr:row>
      <xdr:rowOff>0</xdr:rowOff>
    </xdr:from>
    <xdr:to>
      <xdr:col>24</xdr:col>
      <xdr:colOff>19050</xdr:colOff>
      <xdr:row>107</xdr:row>
      <xdr:rowOff>0</xdr:rowOff>
    </xdr:to>
    <xdr:pic>
      <xdr:nvPicPr>
        <xdr:cNvPr id="96" name="Combo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107</xdr:row>
      <xdr:rowOff>0</xdr:rowOff>
    </xdr:from>
    <xdr:to>
      <xdr:col>24</xdr:col>
      <xdr:colOff>19050</xdr:colOff>
      <xdr:row>108</xdr:row>
      <xdr:rowOff>0</xdr:rowOff>
    </xdr:to>
    <xdr:pic>
      <xdr:nvPicPr>
        <xdr:cNvPr id="97" name="Combo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108</xdr:row>
      <xdr:rowOff>0</xdr:rowOff>
    </xdr:from>
    <xdr:to>
      <xdr:col>24</xdr:col>
      <xdr:colOff>19050</xdr:colOff>
      <xdr:row>109</xdr:row>
      <xdr:rowOff>0</xdr:rowOff>
    </xdr:to>
    <xdr:pic>
      <xdr:nvPicPr>
        <xdr:cNvPr id="98" name="Combo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109</xdr:row>
      <xdr:rowOff>0</xdr:rowOff>
    </xdr:from>
    <xdr:to>
      <xdr:col>24</xdr:col>
      <xdr:colOff>19050</xdr:colOff>
      <xdr:row>110</xdr:row>
      <xdr:rowOff>0</xdr:rowOff>
    </xdr:to>
    <xdr:pic>
      <xdr:nvPicPr>
        <xdr:cNvPr id="99" name="Combo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225</xdr:row>
      <xdr:rowOff>9525</xdr:rowOff>
    </xdr:from>
    <xdr:to>
      <xdr:col>17</xdr:col>
      <xdr:colOff>0</xdr:colOff>
      <xdr:row>226</xdr:row>
      <xdr:rowOff>0</xdr:rowOff>
    </xdr:to>
    <xdr:pic>
      <xdr:nvPicPr>
        <xdr:cNvPr id="100" name="ComboBox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22985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226</xdr:row>
      <xdr:rowOff>9525</xdr:rowOff>
    </xdr:from>
    <xdr:to>
      <xdr:col>17</xdr:col>
      <xdr:colOff>0</xdr:colOff>
      <xdr:row>227</xdr:row>
      <xdr:rowOff>0</xdr:rowOff>
    </xdr:to>
    <xdr:pic>
      <xdr:nvPicPr>
        <xdr:cNvPr id="101" name="ComboBox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47750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227</xdr:row>
      <xdr:rowOff>9525</xdr:rowOff>
    </xdr:from>
    <xdr:to>
      <xdr:col>17</xdr:col>
      <xdr:colOff>0</xdr:colOff>
      <xdr:row>227</xdr:row>
      <xdr:rowOff>247650</xdr:rowOff>
    </xdr:to>
    <xdr:pic>
      <xdr:nvPicPr>
        <xdr:cNvPr id="102" name="Combo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72515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228</xdr:row>
      <xdr:rowOff>9525</xdr:rowOff>
    </xdr:from>
    <xdr:to>
      <xdr:col>17</xdr:col>
      <xdr:colOff>0</xdr:colOff>
      <xdr:row>229</xdr:row>
      <xdr:rowOff>0</xdr:rowOff>
    </xdr:to>
    <xdr:pic>
      <xdr:nvPicPr>
        <xdr:cNvPr id="103" name="ComboBox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97280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229</xdr:row>
      <xdr:rowOff>9525</xdr:rowOff>
    </xdr:from>
    <xdr:to>
      <xdr:col>17</xdr:col>
      <xdr:colOff>0</xdr:colOff>
      <xdr:row>230</xdr:row>
      <xdr:rowOff>0</xdr:rowOff>
    </xdr:to>
    <xdr:pic>
      <xdr:nvPicPr>
        <xdr:cNvPr id="104" name="ComboBox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22045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230</xdr:row>
      <xdr:rowOff>9525</xdr:rowOff>
    </xdr:from>
    <xdr:to>
      <xdr:col>17</xdr:col>
      <xdr:colOff>0</xdr:colOff>
      <xdr:row>231</xdr:row>
      <xdr:rowOff>0</xdr:rowOff>
    </xdr:to>
    <xdr:pic>
      <xdr:nvPicPr>
        <xdr:cNvPr id="105" name="ComboBox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231</xdr:row>
      <xdr:rowOff>9525</xdr:rowOff>
    </xdr:from>
    <xdr:to>
      <xdr:col>17</xdr:col>
      <xdr:colOff>0</xdr:colOff>
      <xdr:row>232</xdr:row>
      <xdr:rowOff>0</xdr:rowOff>
    </xdr:to>
    <xdr:pic>
      <xdr:nvPicPr>
        <xdr:cNvPr id="106" name="ComboBox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232</xdr:row>
      <xdr:rowOff>9525</xdr:rowOff>
    </xdr:from>
    <xdr:to>
      <xdr:col>17</xdr:col>
      <xdr:colOff>0</xdr:colOff>
      <xdr:row>233</xdr:row>
      <xdr:rowOff>0</xdr:rowOff>
    </xdr:to>
    <xdr:pic>
      <xdr:nvPicPr>
        <xdr:cNvPr id="107" name="ComboBox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233</xdr:row>
      <xdr:rowOff>9525</xdr:rowOff>
    </xdr:from>
    <xdr:to>
      <xdr:col>17</xdr:col>
      <xdr:colOff>0</xdr:colOff>
      <xdr:row>234</xdr:row>
      <xdr:rowOff>0</xdr:rowOff>
    </xdr:to>
    <xdr:pic>
      <xdr:nvPicPr>
        <xdr:cNvPr id="108" name="ComboBox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234</xdr:row>
      <xdr:rowOff>9525</xdr:rowOff>
    </xdr:from>
    <xdr:to>
      <xdr:col>17</xdr:col>
      <xdr:colOff>0</xdr:colOff>
      <xdr:row>235</xdr:row>
      <xdr:rowOff>0</xdr:rowOff>
    </xdr:to>
    <xdr:pic>
      <xdr:nvPicPr>
        <xdr:cNvPr id="109" name="ComboBox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235</xdr:row>
      <xdr:rowOff>9525</xdr:rowOff>
    </xdr:from>
    <xdr:to>
      <xdr:col>17</xdr:col>
      <xdr:colOff>0</xdr:colOff>
      <xdr:row>236</xdr:row>
      <xdr:rowOff>0</xdr:rowOff>
    </xdr:to>
    <xdr:pic>
      <xdr:nvPicPr>
        <xdr:cNvPr id="110" name="ComboBox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236</xdr:row>
      <xdr:rowOff>9525</xdr:rowOff>
    </xdr:from>
    <xdr:to>
      <xdr:col>17</xdr:col>
      <xdr:colOff>0</xdr:colOff>
      <xdr:row>237</xdr:row>
      <xdr:rowOff>0</xdr:rowOff>
    </xdr:to>
    <xdr:pic>
      <xdr:nvPicPr>
        <xdr:cNvPr id="111" name="ComboBox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237</xdr:row>
      <xdr:rowOff>9525</xdr:rowOff>
    </xdr:from>
    <xdr:to>
      <xdr:col>17</xdr:col>
      <xdr:colOff>0</xdr:colOff>
      <xdr:row>238</xdr:row>
      <xdr:rowOff>0</xdr:rowOff>
    </xdr:to>
    <xdr:pic>
      <xdr:nvPicPr>
        <xdr:cNvPr id="112" name="ComboBox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238</xdr:row>
      <xdr:rowOff>9525</xdr:rowOff>
    </xdr:from>
    <xdr:to>
      <xdr:col>17</xdr:col>
      <xdr:colOff>0</xdr:colOff>
      <xdr:row>239</xdr:row>
      <xdr:rowOff>0</xdr:rowOff>
    </xdr:to>
    <xdr:pic>
      <xdr:nvPicPr>
        <xdr:cNvPr id="113" name="ComboBox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239</xdr:row>
      <xdr:rowOff>9525</xdr:rowOff>
    </xdr:from>
    <xdr:to>
      <xdr:col>17</xdr:col>
      <xdr:colOff>0</xdr:colOff>
      <xdr:row>240</xdr:row>
      <xdr:rowOff>0</xdr:rowOff>
    </xdr:to>
    <xdr:pic>
      <xdr:nvPicPr>
        <xdr:cNvPr id="114" name="ComboBox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240</xdr:row>
      <xdr:rowOff>9525</xdr:rowOff>
    </xdr:from>
    <xdr:to>
      <xdr:col>17</xdr:col>
      <xdr:colOff>0</xdr:colOff>
      <xdr:row>241</xdr:row>
      <xdr:rowOff>0</xdr:rowOff>
    </xdr:to>
    <xdr:pic>
      <xdr:nvPicPr>
        <xdr:cNvPr id="115" name="ComboBox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241</xdr:row>
      <xdr:rowOff>9525</xdr:rowOff>
    </xdr:from>
    <xdr:to>
      <xdr:col>17</xdr:col>
      <xdr:colOff>0</xdr:colOff>
      <xdr:row>242</xdr:row>
      <xdr:rowOff>0</xdr:rowOff>
    </xdr:to>
    <xdr:pic>
      <xdr:nvPicPr>
        <xdr:cNvPr id="116" name="ComboBox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242</xdr:row>
      <xdr:rowOff>9525</xdr:rowOff>
    </xdr:from>
    <xdr:to>
      <xdr:col>17</xdr:col>
      <xdr:colOff>0</xdr:colOff>
      <xdr:row>243</xdr:row>
      <xdr:rowOff>0</xdr:rowOff>
    </xdr:to>
    <xdr:pic>
      <xdr:nvPicPr>
        <xdr:cNvPr id="117" name="ComboBox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243</xdr:row>
      <xdr:rowOff>9525</xdr:rowOff>
    </xdr:from>
    <xdr:to>
      <xdr:col>17</xdr:col>
      <xdr:colOff>0</xdr:colOff>
      <xdr:row>244</xdr:row>
      <xdr:rowOff>0</xdr:rowOff>
    </xdr:to>
    <xdr:pic>
      <xdr:nvPicPr>
        <xdr:cNvPr id="118" name="ComboBox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244</xdr:row>
      <xdr:rowOff>9525</xdr:rowOff>
    </xdr:from>
    <xdr:to>
      <xdr:col>17</xdr:col>
      <xdr:colOff>0</xdr:colOff>
      <xdr:row>245</xdr:row>
      <xdr:rowOff>0</xdr:rowOff>
    </xdr:to>
    <xdr:pic>
      <xdr:nvPicPr>
        <xdr:cNvPr id="119" name="ComboBox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58575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19050</xdr:colOff>
      <xdr:row>47</xdr:row>
      <xdr:rowOff>0</xdr:rowOff>
    </xdr:from>
    <xdr:to>
      <xdr:col>24</xdr:col>
      <xdr:colOff>19050</xdr:colOff>
      <xdr:row>48</xdr:row>
      <xdr:rowOff>0</xdr:rowOff>
    </xdr:to>
    <xdr:pic>
      <xdr:nvPicPr>
        <xdr:cNvPr id="120" name="Combo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52950"/>
          <a:ext cx="3438525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85725</xdr:colOff>
      <xdr:row>0</xdr:row>
      <xdr:rowOff>57150</xdr:rowOff>
    </xdr:from>
    <xdr:to>
      <xdr:col>18</xdr:col>
      <xdr:colOff>66675</xdr:colOff>
      <xdr:row>0</xdr:row>
      <xdr:rowOff>419100</xdr:rowOff>
    </xdr:to>
    <xdr:pic>
      <xdr:nvPicPr>
        <xdr:cNvPr id="121" name="Picture 15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57150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76200</xdr:colOff>
      <xdr:row>0</xdr:row>
      <xdr:rowOff>57150</xdr:rowOff>
    </xdr:from>
    <xdr:to>
      <xdr:col>14</xdr:col>
      <xdr:colOff>28575</xdr:colOff>
      <xdr:row>0</xdr:row>
      <xdr:rowOff>419100</xdr:rowOff>
    </xdr:to>
    <xdr:pic>
      <xdr:nvPicPr>
        <xdr:cNvPr id="122" name="Picture 152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57150"/>
          <a:ext cx="20955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95250</xdr:colOff>
      <xdr:row>0</xdr:row>
      <xdr:rowOff>57150</xdr:rowOff>
    </xdr:from>
    <xdr:to>
      <xdr:col>52</xdr:col>
      <xdr:colOff>152400</xdr:colOff>
      <xdr:row>0</xdr:row>
      <xdr:rowOff>419100</xdr:rowOff>
    </xdr:to>
    <xdr:pic macro="[0]!Formelneuesleerblatt">
      <xdr:nvPicPr>
        <xdr:cNvPr id="123" name="Picture 1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05675" y="57150"/>
          <a:ext cx="18669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114300</xdr:colOff>
      <xdr:row>0</xdr:row>
      <xdr:rowOff>57150</xdr:rowOff>
    </xdr:from>
    <xdr:to>
      <xdr:col>42</xdr:col>
      <xdr:colOff>19050</xdr:colOff>
      <xdr:row>0</xdr:row>
      <xdr:rowOff>419100</xdr:rowOff>
    </xdr:to>
    <xdr:pic macro="[0]!Druckmakro">
      <xdr:nvPicPr>
        <xdr:cNvPr id="124" name="Picture 1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57900" y="5715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47625</xdr:rowOff>
    </xdr:from>
    <xdr:to>
      <xdr:col>5</xdr:col>
      <xdr:colOff>209550</xdr:colOff>
      <xdr:row>8</xdr:row>
      <xdr:rowOff>200025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483</xdr:row>
      <xdr:rowOff>0</xdr:rowOff>
    </xdr:from>
    <xdr:to>
      <xdr:col>13</xdr:col>
      <xdr:colOff>19050</xdr:colOff>
      <xdr:row>523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4952225"/>
          <a:ext cx="329565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483</xdr:row>
      <xdr:rowOff>0</xdr:rowOff>
    </xdr:from>
    <xdr:to>
      <xdr:col>31</xdr:col>
      <xdr:colOff>276225</xdr:colOff>
      <xdr:row>525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74952225"/>
          <a:ext cx="521970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N144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I2" sqref="I2"/>
    </sheetView>
  </sheetViews>
  <sheetFormatPr defaultColWidth="11.421875" defaultRowHeight="12.75" customHeight="1"/>
  <cols>
    <col min="1" max="1" width="1.7109375" style="322" customWidth="1"/>
    <col min="2" max="2" width="1.8515625" style="322" customWidth="1"/>
    <col min="3" max="25" width="4.7109375" style="322" customWidth="1"/>
    <col min="26" max="26" width="1.8515625" style="322" customWidth="1"/>
    <col min="27" max="27" width="1.7109375" style="322" customWidth="1"/>
    <col min="28" max="16384" width="3.7109375" style="322" customWidth="1"/>
  </cols>
  <sheetData>
    <row r="1" spans="1:40" ht="6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</row>
    <row r="2" spans="1:40" s="410" customFormat="1" ht="28.5" customHeight="1">
      <c r="A2" s="406"/>
      <c r="B2" s="478" t="s">
        <v>573</v>
      </c>
      <c r="C2" s="478"/>
      <c r="D2" s="478"/>
      <c r="E2" s="478"/>
      <c r="F2" s="478"/>
      <c r="G2" s="478"/>
      <c r="H2" s="407"/>
      <c r="I2" s="407"/>
      <c r="J2" s="407"/>
      <c r="K2" s="407"/>
      <c r="L2" s="407"/>
      <c r="M2" s="407"/>
      <c r="N2" s="407"/>
      <c r="O2" s="406"/>
      <c r="P2" s="406"/>
      <c r="Q2" s="406"/>
      <c r="R2" s="406"/>
      <c r="S2" s="406"/>
      <c r="T2" s="406"/>
      <c r="U2" s="406"/>
      <c r="V2" s="406"/>
      <c r="W2" s="408"/>
      <c r="X2" s="408"/>
      <c r="Y2" s="408"/>
      <c r="Z2" s="408"/>
      <c r="AA2" s="406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</row>
    <row r="3" spans="1:40" ht="6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6"/>
      <c r="X3" s="326"/>
      <c r="Y3" s="326"/>
      <c r="Z3" s="326"/>
      <c r="AA3" s="324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</row>
    <row r="4" spans="1:40" ht="18" customHeight="1">
      <c r="A4" s="324"/>
      <c r="B4" s="323" t="s">
        <v>595</v>
      </c>
      <c r="C4" s="326"/>
      <c r="D4" s="326"/>
      <c r="E4" s="325"/>
      <c r="F4" s="326"/>
      <c r="G4" s="326"/>
      <c r="H4" s="326"/>
      <c r="I4" s="326"/>
      <c r="J4" s="326"/>
      <c r="K4" s="328"/>
      <c r="L4" s="328"/>
      <c r="M4" s="328"/>
      <c r="N4" s="328"/>
      <c r="O4" s="328"/>
      <c r="P4" s="324"/>
      <c r="Q4" s="324"/>
      <c r="R4" s="324"/>
      <c r="S4" s="324"/>
      <c r="T4" s="324"/>
      <c r="U4" s="402" t="s">
        <v>107</v>
      </c>
      <c r="V4" s="324"/>
      <c r="W4" s="326"/>
      <c r="X4" s="326"/>
      <c r="Y4" s="326"/>
      <c r="Z4" s="323"/>
      <c r="AA4" s="324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</row>
    <row r="5" spans="1:40" ht="12" customHeight="1">
      <c r="A5" s="324"/>
      <c r="B5" s="403" t="s">
        <v>323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</row>
    <row r="6" spans="1:27" s="330" customFormat="1" ht="6" customHeight="1">
      <c r="A6" s="329"/>
      <c r="C6" s="331"/>
      <c r="AA6" s="329"/>
    </row>
    <row r="7" spans="1:27" s="330" customFormat="1" ht="12.75" customHeight="1">
      <c r="A7" s="329"/>
      <c r="C7" s="331" t="s">
        <v>283</v>
      </c>
      <c r="D7"/>
      <c r="E7"/>
      <c r="F7"/>
      <c r="G7"/>
      <c r="H7"/>
      <c r="I7"/>
      <c r="J7"/>
      <c r="K7"/>
      <c r="AA7" s="329"/>
    </row>
    <row r="8" spans="1:27" s="330" customFormat="1" ht="6" customHeight="1">
      <c r="A8" s="329"/>
      <c r="C8" s="331"/>
      <c r="AA8" s="329"/>
    </row>
    <row r="9" spans="1:27" s="330" customFormat="1" ht="12.75" customHeight="1">
      <c r="A9" s="329"/>
      <c r="C9" s="399" t="s">
        <v>311</v>
      </c>
      <c r="D9" s="289"/>
      <c r="E9" s="400"/>
      <c r="F9" s="400" t="s">
        <v>108</v>
      </c>
      <c r="G9"/>
      <c r="H9"/>
      <c r="I9"/>
      <c r="J9"/>
      <c r="K9"/>
      <c r="AA9" s="329"/>
    </row>
    <row r="10" spans="1:27" s="330" customFormat="1" ht="12.75" customHeight="1">
      <c r="A10" s="329"/>
      <c r="C10" s="397" t="s">
        <v>284</v>
      </c>
      <c r="D10" s="3"/>
      <c r="E10" s="3"/>
      <c r="F10" s="3"/>
      <c r="G10"/>
      <c r="H10"/>
      <c r="I10"/>
      <c r="J10"/>
      <c r="K10"/>
      <c r="AA10" s="329"/>
    </row>
    <row r="11" spans="1:27" s="330" customFormat="1" ht="12.75" customHeight="1">
      <c r="A11" s="329"/>
      <c r="C11" s="397" t="s">
        <v>285</v>
      </c>
      <c r="D11" s="3"/>
      <c r="E11" s="3"/>
      <c r="F11" s="3"/>
      <c r="G11"/>
      <c r="H11"/>
      <c r="I11"/>
      <c r="J11"/>
      <c r="K11"/>
      <c r="AA11" s="329"/>
    </row>
    <row r="12" spans="1:27" s="330" customFormat="1" ht="12.75" customHeight="1">
      <c r="A12" s="329"/>
      <c r="C12" s="396" t="s">
        <v>286</v>
      </c>
      <c r="D12" s="3"/>
      <c r="E12" s="3"/>
      <c r="F12" s="3"/>
      <c r="G12"/>
      <c r="H12"/>
      <c r="I12"/>
      <c r="J12"/>
      <c r="K12"/>
      <c r="AA12" s="329"/>
    </row>
    <row r="13" spans="1:27" s="330" customFormat="1" ht="12.75" customHeight="1">
      <c r="A13" s="329"/>
      <c r="C13" s="397" t="s">
        <v>287</v>
      </c>
      <c r="D13" s="3"/>
      <c r="E13" s="3"/>
      <c r="F13" s="3"/>
      <c r="G13"/>
      <c r="H13"/>
      <c r="I13"/>
      <c r="J13"/>
      <c r="K13"/>
      <c r="AA13" s="329"/>
    </row>
    <row r="14" spans="1:27" s="330" customFormat="1" ht="12.75" customHeight="1">
      <c r="A14" s="329"/>
      <c r="C14" s="396" t="s">
        <v>312</v>
      </c>
      <c r="D14" s="3"/>
      <c r="E14" s="3"/>
      <c r="F14" s="3"/>
      <c r="G14"/>
      <c r="H14"/>
      <c r="I14"/>
      <c r="J14"/>
      <c r="K14"/>
      <c r="AA14" s="329"/>
    </row>
    <row r="15" spans="1:27" s="330" customFormat="1" ht="12.75" customHeight="1">
      <c r="A15" s="329"/>
      <c r="C15" s="398" t="s">
        <v>313</v>
      </c>
      <c r="D15" s="3"/>
      <c r="E15" s="3"/>
      <c r="F15" s="3"/>
      <c r="G15"/>
      <c r="H15"/>
      <c r="I15"/>
      <c r="J15"/>
      <c r="K15"/>
      <c r="AA15" s="329"/>
    </row>
    <row r="16" spans="1:27" s="330" customFormat="1" ht="12.75" customHeight="1">
      <c r="A16" s="329"/>
      <c r="C16" s="396" t="s">
        <v>307</v>
      </c>
      <c r="D16" s="3"/>
      <c r="E16" s="3"/>
      <c r="F16" s="3"/>
      <c r="G16"/>
      <c r="H16"/>
      <c r="I16"/>
      <c r="J16"/>
      <c r="K16"/>
      <c r="AA16" s="329"/>
    </row>
    <row r="17" spans="1:27" s="330" customFormat="1" ht="12.75" customHeight="1">
      <c r="A17" s="329"/>
      <c r="C17" s="396" t="s">
        <v>308</v>
      </c>
      <c r="D17" s="3"/>
      <c r="E17" s="3"/>
      <c r="F17" s="3"/>
      <c r="G17"/>
      <c r="H17"/>
      <c r="I17"/>
      <c r="J17"/>
      <c r="K17"/>
      <c r="AA17" s="329"/>
    </row>
    <row r="18" spans="1:27" s="330" customFormat="1" ht="12.75" customHeight="1">
      <c r="A18" s="329"/>
      <c r="C18" s="396"/>
      <c r="D18" s="396" t="s">
        <v>314</v>
      </c>
      <c r="E18" s="3"/>
      <c r="F18" s="3"/>
      <c r="G18"/>
      <c r="H18"/>
      <c r="I18"/>
      <c r="J18"/>
      <c r="K18"/>
      <c r="AA18" s="329"/>
    </row>
    <row r="19" spans="1:27" s="330" customFormat="1" ht="12.75" customHeight="1">
      <c r="A19" s="329"/>
      <c r="C19" s="396"/>
      <c r="D19" s="396" t="s">
        <v>309</v>
      </c>
      <c r="E19" s="3"/>
      <c r="F19" s="3"/>
      <c r="G19"/>
      <c r="H19"/>
      <c r="I19"/>
      <c r="J19"/>
      <c r="K19"/>
      <c r="AA19" s="329"/>
    </row>
    <row r="20" spans="1:27" s="330" customFormat="1" ht="12.75" customHeight="1">
      <c r="A20" s="329"/>
      <c r="C20" s="396" t="s">
        <v>310</v>
      </c>
      <c r="D20" s="3"/>
      <c r="E20" s="3"/>
      <c r="F20" s="3"/>
      <c r="G20"/>
      <c r="H20"/>
      <c r="I20"/>
      <c r="J20"/>
      <c r="K20"/>
      <c r="AA20" s="329"/>
    </row>
    <row r="21" spans="1:27" s="330" customFormat="1" ht="12.75" customHeight="1">
      <c r="A21" s="329"/>
      <c r="C21" s="396" t="s">
        <v>315</v>
      </c>
      <c r="D21" s="3"/>
      <c r="E21" s="3"/>
      <c r="F21" s="3"/>
      <c r="G21"/>
      <c r="H21"/>
      <c r="I21"/>
      <c r="J21"/>
      <c r="K21"/>
      <c r="AA21" s="329"/>
    </row>
    <row r="22" spans="1:27" s="330" customFormat="1" ht="6" customHeight="1">
      <c r="A22" s="329"/>
      <c r="C22" s="331"/>
      <c r="AA22" s="329"/>
    </row>
    <row r="23" spans="1:27" s="330" customFormat="1" ht="12.75" customHeight="1">
      <c r="A23" s="329"/>
      <c r="C23" s="330" t="s">
        <v>319</v>
      </c>
      <c r="AA23" s="329"/>
    </row>
    <row r="24" spans="1:27" s="330" customFormat="1" ht="12.75" customHeight="1">
      <c r="A24" s="329"/>
      <c r="C24" s="330" t="s">
        <v>316</v>
      </c>
      <c r="D24" s="401"/>
      <c r="E24" s="330" t="s">
        <v>317</v>
      </c>
      <c r="AA24" s="329"/>
    </row>
    <row r="25" spans="1:27" s="330" customFormat="1" ht="12.75" customHeight="1">
      <c r="A25" s="329"/>
      <c r="C25" s="330" t="s">
        <v>318</v>
      </c>
      <c r="L25" s="330" t="s">
        <v>322</v>
      </c>
      <c r="AA25" s="329"/>
    </row>
    <row r="26" spans="1:27" s="330" customFormat="1" ht="12.75" customHeight="1">
      <c r="A26" s="329"/>
      <c r="H26" s="330" t="s">
        <v>320</v>
      </c>
      <c r="L26" s="330" t="s">
        <v>321</v>
      </c>
      <c r="AA26" s="329"/>
    </row>
    <row r="27" spans="1:27" s="330" customFormat="1" ht="12.75" customHeight="1">
      <c r="A27" s="329"/>
      <c r="AA27" s="329"/>
    </row>
    <row r="28" spans="1:27" s="330" customFormat="1" ht="12.75" customHeight="1">
      <c r="A28" s="329"/>
      <c r="AA28" s="329"/>
    </row>
    <row r="29" spans="1:27" s="330" customFormat="1" ht="12.75" customHeight="1">
      <c r="A29" s="329"/>
      <c r="C29" s="331" t="s">
        <v>204</v>
      </c>
      <c r="AA29" s="329"/>
    </row>
    <row r="30" spans="1:27" s="330" customFormat="1" ht="6" customHeight="1">
      <c r="A30" s="329"/>
      <c r="C30" s="331"/>
      <c r="AA30" s="329"/>
    </row>
    <row r="31" spans="1:40" s="330" customFormat="1" ht="12.75" customHeight="1">
      <c r="A31" s="329"/>
      <c r="C31" s="332" t="s">
        <v>188</v>
      </c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AA31" s="329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</row>
    <row r="32" spans="1:27" s="330" customFormat="1" ht="12.75" customHeight="1">
      <c r="A32" s="329"/>
      <c r="C32" s="332" t="s">
        <v>189</v>
      </c>
      <c r="AA32" s="329"/>
    </row>
    <row r="33" spans="1:27" s="330" customFormat="1" ht="12.75" customHeight="1">
      <c r="A33" s="329"/>
      <c r="C33" s="332" t="s">
        <v>190</v>
      </c>
      <c r="AA33" s="329"/>
    </row>
    <row r="34" spans="1:27" s="330" customFormat="1" ht="12.75" customHeight="1">
      <c r="A34" s="329"/>
      <c r="C34" s="332" t="s">
        <v>191</v>
      </c>
      <c r="AA34" s="329"/>
    </row>
    <row r="35" spans="1:27" s="330" customFormat="1" ht="12.75" customHeight="1">
      <c r="A35" s="329"/>
      <c r="C35" s="332" t="s">
        <v>192</v>
      </c>
      <c r="AA35" s="329"/>
    </row>
    <row r="36" spans="1:27" s="330" customFormat="1" ht="12.75" customHeight="1">
      <c r="A36" s="329"/>
      <c r="C36" s="332" t="s">
        <v>193</v>
      </c>
      <c r="AA36" s="329"/>
    </row>
    <row r="37" spans="1:27" s="330" customFormat="1" ht="6" customHeight="1">
      <c r="A37" s="329"/>
      <c r="C37" s="331"/>
      <c r="AA37" s="329"/>
    </row>
    <row r="38" spans="1:27" s="330" customFormat="1" ht="12.75" customHeight="1">
      <c r="A38" s="329"/>
      <c r="C38" s="332" t="s">
        <v>194</v>
      </c>
      <c r="AA38" s="329"/>
    </row>
    <row r="39" spans="1:27" s="330" customFormat="1" ht="12.75" customHeight="1">
      <c r="A39" s="329"/>
      <c r="C39" s="330" t="s">
        <v>195</v>
      </c>
      <c r="AA39" s="329"/>
    </row>
    <row r="40" spans="1:27" s="330" customFormat="1" ht="12.75" customHeight="1">
      <c r="A40" s="329"/>
      <c r="C40" s="332" t="s">
        <v>196</v>
      </c>
      <c r="AA40" s="329"/>
    </row>
    <row r="41" spans="1:27" s="330" customFormat="1" ht="12.75" customHeight="1">
      <c r="A41" s="329"/>
      <c r="C41" s="330" t="s">
        <v>197</v>
      </c>
      <c r="AA41" s="329"/>
    </row>
    <row r="42" spans="1:27" s="330" customFormat="1" ht="12.75" customHeight="1">
      <c r="A42" s="329"/>
      <c r="C42" s="330" t="s">
        <v>198</v>
      </c>
      <c r="AA42" s="329"/>
    </row>
    <row r="43" spans="1:27" s="330" customFormat="1" ht="12.75" customHeight="1">
      <c r="A43" s="329"/>
      <c r="C43" s="332" t="s">
        <v>200</v>
      </c>
      <c r="AA43" s="329"/>
    </row>
    <row r="44" spans="1:27" s="330" customFormat="1" ht="12.75" customHeight="1">
      <c r="A44" s="329"/>
      <c r="C44" s="330" t="s">
        <v>199</v>
      </c>
      <c r="AA44" s="329"/>
    </row>
    <row r="45" spans="1:27" s="330" customFormat="1" ht="6" customHeight="1">
      <c r="A45" s="329"/>
      <c r="C45" s="331"/>
      <c r="AA45" s="329"/>
    </row>
    <row r="46" spans="1:27" s="330" customFormat="1" ht="12.75" customHeight="1">
      <c r="A46" s="329"/>
      <c r="C46" s="330" t="s">
        <v>201</v>
      </c>
      <c r="AA46" s="329"/>
    </row>
    <row r="47" spans="1:27" s="330" customFormat="1" ht="12.75" customHeight="1">
      <c r="A47" s="329"/>
      <c r="C47" s="330" t="s">
        <v>247</v>
      </c>
      <c r="AA47" s="329"/>
    </row>
    <row r="48" spans="1:27" s="330" customFormat="1" ht="6" customHeight="1">
      <c r="A48" s="329"/>
      <c r="C48" s="331"/>
      <c r="AA48" s="329"/>
    </row>
    <row r="49" spans="1:27" s="330" customFormat="1" ht="12.75" customHeight="1">
      <c r="A49" s="329"/>
      <c r="C49" s="330" t="s">
        <v>202</v>
      </c>
      <c r="AA49" s="329"/>
    </row>
    <row r="50" spans="1:27" s="330" customFormat="1" ht="12.75" customHeight="1">
      <c r="A50" s="329"/>
      <c r="C50" s="330" t="s">
        <v>203</v>
      </c>
      <c r="AA50" s="329"/>
    </row>
    <row r="51" spans="1:27" s="330" customFormat="1" ht="12.75" customHeight="1">
      <c r="A51" s="329"/>
      <c r="AA51" s="329"/>
    </row>
    <row r="52" spans="1:27" s="330" customFormat="1" ht="12.75" customHeight="1">
      <c r="A52" s="329"/>
      <c r="C52" s="331" t="s">
        <v>173</v>
      </c>
      <c r="AA52" s="329"/>
    </row>
    <row r="53" spans="1:27" s="330" customFormat="1" ht="6" customHeight="1">
      <c r="A53" s="329"/>
      <c r="AA53" s="329"/>
    </row>
    <row r="54" spans="1:27" s="330" customFormat="1" ht="12.75" customHeight="1">
      <c r="A54" s="329"/>
      <c r="C54" s="331" t="s">
        <v>186</v>
      </c>
      <c r="AA54" s="329"/>
    </row>
    <row r="55" spans="1:27" s="330" customFormat="1" ht="6" customHeight="1">
      <c r="A55" s="329"/>
      <c r="AA55" s="329"/>
    </row>
    <row r="56" spans="1:27" s="330" customFormat="1" ht="12.75" customHeight="1">
      <c r="A56" s="395"/>
      <c r="C56" s="330" t="s">
        <v>279</v>
      </c>
      <c r="AA56" s="333"/>
    </row>
    <row r="57" spans="1:27" s="330" customFormat="1" ht="6" customHeight="1">
      <c r="A57" s="395"/>
      <c r="AA57" s="329"/>
    </row>
    <row r="58" spans="1:27" s="330" customFormat="1" ht="12.75" customHeight="1">
      <c r="A58" s="395"/>
      <c r="C58" s="330" t="s">
        <v>248</v>
      </c>
      <c r="AA58" s="333"/>
    </row>
    <row r="59" spans="1:27" s="330" customFormat="1" ht="12.75" customHeight="1">
      <c r="A59" s="395"/>
      <c r="C59" s="330" t="s">
        <v>249</v>
      </c>
      <c r="AA59" s="333"/>
    </row>
    <row r="60" spans="1:27" s="330" customFormat="1" ht="12.75" customHeight="1">
      <c r="A60" s="395"/>
      <c r="C60" s="334" t="s">
        <v>280</v>
      </c>
      <c r="AA60" s="333"/>
    </row>
    <row r="61" spans="1:27" s="330" customFormat="1" ht="12.75" customHeight="1">
      <c r="A61" s="395"/>
      <c r="C61" s="330" t="s">
        <v>329</v>
      </c>
      <c r="AA61" s="333"/>
    </row>
    <row r="62" spans="1:27" s="330" customFormat="1" ht="12.75" customHeight="1">
      <c r="A62" s="395"/>
      <c r="C62" s="334" t="s">
        <v>281</v>
      </c>
      <c r="AA62" s="333"/>
    </row>
    <row r="63" spans="1:27" s="330" customFormat="1" ht="12.75" customHeight="1">
      <c r="A63" s="395"/>
      <c r="C63" s="334" t="s">
        <v>250</v>
      </c>
      <c r="AA63" s="333"/>
    </row>
    <row r="64" spans="1:27" s="330" customFormat="1" ht="13.5" customHeight="1">
      <c r="A64" s="395"/>
      <c r="C64" s="330" t="s">
        <v>251</v>
      </c>
      <c r="AA64" s="333"/>
    </row>
    <row r="65" spans="1:27" s="330" customFormat="1" ht="6" customHeight="1">
      <c r="A65" s="395"/>
      <c r="AA65" s="329"/>
    </row>
    <row r="66" spans="1:27" s="330" customFormat="1" ht="12.75" customHeight="1">
      <c r="A66" s="395"/>
      <c r="C66" s="385" t="s">
        <v>252</v>
      </c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7"/>
      <c r="AA66" s="333"/>
    </row>
    <row r="67" spans="1:27" s="330" customFormat="1" ht="12.75" customHeight="1">
      <c r="A67" s="395"/>
      <c r="C67" s="388" t="s">
        <v>253</v>
      </c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90"/>
      <c r="AA67" s="333"/>
    </row>
    <row r="68" spans="1:27" s="330" customFormat="1" ht="12.75" customHeight="1">
      <c r="A68" s="395"/>
      <c r="C68" s="391" t="s">
        <v>282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90"/>
      <c r="AA68" s="333"/>
    </row>
    <row r="69" spans="1:27" s="330" customFormat="1" ht="12.75" customHeight="1">
      <c r="A69" s="395"/>
      <c r="C69" s="392" t="s">
        <v>254</v>
      </c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4"/>
      <c r="AA69" s="333"/>
    </row>
    <row r="70" spans="1:27" s="330" customFormat="1" ht="6" customHeight="1">
      <c r="A70" s="395"/>
      <c r="AA70" s="329"/>
    </row>
    <row r="71" spans="1:27" s="330" customFormat="1" ht="12.75" customHeight="1">
      <c r="A71" s="395"/>
      <c r="C71" s="330" t="s">
        <v>324</v>
      </c>
      <c r="AA71" s="333"/>
    </row>
    <row r="72" spans="1:27" s="330" customFormat="1" ht="6" customHeight="1">
      <c r="A72" s="395"/>
      <c r="AA72" s="329"/>
    </row>
    <row r="73" spans="1:27" s="330" customFormat="1" ht="12.75" customHeight="1">
      <c r="A73" s="395"/>
      <c r="D73" s="404" t="s">
        <v>185</v>
      </c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AA73" s="333"/>
    </row>
    <row r="74" spans="1:27" s="330" customFormat="1" ht="12.75" customHeight="1">
      <c r="A74" s="395"/>
      <c r="D74" s="405" t="s">
        <v>187</v>
      </c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AA74" s="333"/>
    </row>
    <row r="75" spans="1:27" s="330" customFormat="1" ht="12" customHeight="1">
      <c r="A75" s="395"/>
      <c r="C75" s="331"/>
      <c r="AA75" s="333"/>
    </row>
    <row r="76" spans="1:27" s="330" customFormat="1" ht="12.75" customHeight="1">
      <c r="A76" s="395"/>
      <c r="C76" s="331" t="s">
        <v>576</v>
      </c>
      <c r="AA76" s="333"/>
    </row>
    <row r="77" spans="1:27" s="330" customFormat="1" ht="6" customHeight="1">
      <c r="A77" s="395"/>
      <c r="AA77" s="329"/>
    </row>
    <row r="78" spans="1:27" s="330" customFormat="1" ht="12.75" customHeight="1">
      <c r="A78" s="395"/>
      <c r="C78" s="330" t="s">
        <v>325</v>
      </c>
      <c r="AA78" s="333"/>
    </row>
    <row r="79" spans="1:27" s="330" customFormat="1" ht="12.75" customHeight="1">
      <c r="A79" s="395"/>
      <c r="C79" s="330" t="s">
        <v>268</v>
      </c>
      <c r="AA79" s="333"/>
    </row>
    <row r="80" spans="1:27" s="330" customFormat="1" ht="12.75" customHeight="1">
      <c r="A80" s="395"/>
      <c r="C80" s="330" t="s">
        <v>269</v>
      </c>
      <c r="AA80" s="333"/>
    </row>
    <row r="81" spans="1:27" s="330" customFormat="1" ht="6" customHeight="1">
      <c r="A81" s="395"/>
      <c r="AA81" s="329"/>
    </row>
    <row r="82" spans="1:27" s="330" customFormat="1" ht="12.75" customHeight="1">
      <c r="A82" s="395"/>
      <c r="C82" s="330" t="s">
        <v>326</v>
      </c>
      <c r="AA82" s="333"/>
    </row>
    <row r="83" spans="1:27" s="330" customFormat="1" ht="12.75" customHeight="1">
      <c r="A83" s="395"/>
      <c r="C83" s="330" t="s">
        <v>327</v>
      </c>
      <c r="AA83" s="333"/>
    </row>
    <row r="84" spans="1:27" s="330" customFormat="1" ht="12.75" customHeight="1">
      <c r="A84" s="395"/>
      <c r="C84" s="330" t="s">
        <v>328</v>
      </c>
      <c r="AA84" s="333"/>
    </row>
    <row r="85" spans="1:27" s="330" customFormat="1" ht="12.75" customHeight="1">
      <c r="A85" s="395"/>
      <c r="C85" s="330" t="s">
        <v>270</v>
      </c>
      <c r="AA85" s="333"/>
    </row>
    <row r="86" spans="1:27" s="330" customFormat="1" ht="6" customHeight="1">
      <c r="A86" s="395"/>
      <c r="AA86" s="329"/>
    </row>
    <row r="87" spans="1:27" s="330" customFormat="1" ht="12.75" customHeight="1">
      <c r="A87" s="395"/>
      <c r="C87" s="330" t="s">
        <v>330</v>
      </c>
      <c r="AA87" s="333"/>
    </row>
    <row r="88" spans="1:27" s="330" customFormat="1" ht="6" customHeight="1">
      <c r="A88" s="395"/>
      <c r="AA88" s="329"/>
    </row>
    <row r="89" spans="1:27" s="330" customFormat="1" ht="12.75" customHeight="1">
      <c r="A89" s="395"/>
      <c r="D89" s="404" t="s">
        <v>185</v>
      </c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AA89" s="333"/>
    </row>
    <row r="90" spans="1:27" s="330" customFormat="1" ht="12.75" customHeight="1">
      <c r="A90" s="395"/>
      <c r="D90" s="405" t="s">
        <v>331</v>
      </c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AA90" s="333"/>
    </row>
    <row r="91" spans="1:27" s="330" customFormat="1" ht="12.75" customHeight="1">
      <c r="A91" s="395"/>
      <c r="D91" s="404" t="s">
        <v>332</v>
      </c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AA91" s="333"/>
    </row>
    <row r="92" spans="1:27" s="330" customFormat="1" ht="12.75" customHeight="1">
      <c r="A92" s="395"/>
      <c r="D92" s="405" t="s">
        <v>333</v>
      </c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AA92" s="333"/>
    </row>
    <row r="93" spans="1:27" s="330" customFormat="1" ht="12.75" customHeight="1">
      <c r="A93" s="395"/>
      <c r="AA93" s="395"/>
    </row>
    <row r="94" spans="1:27" s="330" customFormat="1" ht="12.75" customHeight="1">
      <c r="A94" s="395"/>
      <c r="C94" s="331" t="s">
        <v>577</v>
      </c>
      <c r="AA94" s="395"/>
    </row>
    <row r="95" spans="1:27" s="330" customFormat="1" ht="6" customHeight="1">
      <c r="A95" s="395"/>
      <c r="AA95" s="395"/>
    </row>
    <row r="96" spans="1:27" s="330" customFormat="1" ht="12.75" customHeight="1">
      <c r="A96" s="395"/>
      <c r="C96" s="330" t="s">
        <v>255</v>
      </c>
      <c r="AA96" s="395"/>
    </row>
    <row r="97" spans="1:27" s="330" customFormat="1" ht="12.75" customHeight="1">
      <c r="A97" s="395"/>
      <c r="C97" s="330" t="s">
        <v>334</v>
      </c>
      <c r="AA97" s="395"/>
    </row>
    <row r="98" spans="1:27" s="330" customFormat="1" ht="12.75" customHeight="1">
      <c r="A98" s="395"/>
      <c r="C98" s="330" t="s">
        <v>271</v>
      </c>
      <c r="AA98" s="395"/>
    </row>
    <row r="99" spans="1:27" s="330" customFormat="1" ht="6" customHeight="1">
      <c r="A99" s="395"/>
      <c r="AA99" s="395"/>
    </row>
    <row r="100" spans="1:29" s="330" customFormat="1" ht="12.75" customHeight="1">
      <c r="A100" s="395"/>
      <c r="C100" s="330" t="s">
        <v>335</v>
      </c>
      <c r="AA100" s="395"/>
      <c r="AC100" s="411"/>
    </row>
    <row r="101" spans="1:27" s="330" customFormat="1" ht="12.75" customHeight="1">
      <c r="A101" s="395"/>
      <c r="C101" s="334" t="s">
        <v>336</v>
      </c>
      <c r="AA101" s="395"/>
    </row>
    <row r="102" spans="1:27" s="330" customFormat="1" ht="12.75" customHeight="1">
      <c r="A102" s="395"/>
      <c r="C102" s="330" t="s">
        <v>337</v>
      </c>
      <c r="AA102" s="395"/>
    </row>
    <row r="103" spans="1:27" s="330" customFormat="1" ht="12.75" customHeight="1">
      <c r="A103" s="395"/>
      <c r="C103" s="330" t="s">
        <v>338</v>
      </c>
      <c r="AA103" s="395"/>
    </row>
    <row r="104" spans="1:27" s="330" customFormat="1" ht="12.75" customHeight="1">
      <c r="A104" s="395"/>
      <c r="C104" s="330" t="s">
        <v>272</v>
      </c>
      <c r="AA104" s="395"/>
    </row>
    <row r="105" spans="1:27" s="330" customFormat="1" ht="12.75" customHeight="1">
      <c r="A105" s="395"/>
      <c r="C105" s="330" t="s">
        <v>273</v>
      </c>
      <c r="AA105" s="395"/>
    </row>
    <row r="106" spans="1:27" s="330" customFormat="1" ht="12.75" customHeight="1">
      <c r="A106" s="395"/>
      <c r="C106" s="330" t="s">
        <v>274</v>
      </c>
      <c r="AA106" s="395"/>
    </row>
    <row r="107" spans="1:27" s="330" customFormat="1" ht="12.75" customHeight="1">
      <c r="A107" s="395"/>
      <c r="C107" s="334" t="s">
        <v>288</v>
      </c>
      <c r="AA107" s="395"/>
    </row>
    <row r="108" spans="1:27" s="330" customFormat="1" ht="12.75" customHeight="1">
      <c r="A108" s="395"/>
      <c r="C108" s="330" t="s">
        <v>256</v>
      </c>
      <c r="AA108" s="395"/>
    </row>
    <row r="109" spans="1:27" s="330" customFormat="1" ht="12.75" customHeight="1">
      <c r="A109" s="395"/>
      <c r="C109" s="330" t="s">
        <v>289</v>
      </c>
      <c r="AA109" s="395"/>
    </row>
    <row r="110" spans="1:27" s="330" customFormat="1" ht="12.75" customHeight="1">
      <c r="A110" s="395"/>
      <c r="C110" s="412" t="s">
        <v>290</v>
      </c>
      <c r="D110" s="330" t="s">
        <v>292</v>
      </c>
      <c r="AA110" s="395"/>
    </row>
    <row r="111" spans="1:27" s="330" customFormat="1" ht="12.75" customHeight="1">
      <c r="A111" s="395"/>
      <c r="D111" s="330" t="s">
        <v>257</v>
      </c>
      <c r="AA111" s="395"/>
    </row>
    <row r="112" spans="1:27" s="330" customFormat="1" ht="12.75" customHeight="1">
      <c r="A112" s="395"/>
      <c r="D112" s="330" t="s">
        <v>291</v>
      </c>
      <c r="AA112" s="395"/>
    </row>
    <row r="113" spans="1:27" s="330" customFormat="1" ht="12.75" customHeight="1">
      <c r="A113" s="395"/>
      <c r="C113" s="412" t="s">
        <v>290</v>
      </c>
      <c r="D113" s="330" t="s">
        <v>259</v>
      </c>
      <c r="AA113" s="395"/>
    </row>
    <row r="114" spans="1:27" s="330" customFormat="1" ht="12.75" customHeight="1">
      <c r="A114" s="395"/>
      <c r="D114" s="330" t="s">
        <v>260</v>
      </c>
      <c r="AA114" s="395"/>
    </row>
    <row r="115" spans="1:27" s="330" customFormat="1" ht="12.75" customHeight="1">
      <c r="A115" s="395"/>
      <c r="D115" s="330" t="s">
        <v>261</v>
      </c>
      <c r="AA115" s="395"/>
    </row>
    <row r="116" spans="1:27" s="330" customFormat="1" ht="12.75" customHeight="1">
      <c r="A116" s="395"/>
      <c r="D116" s="330" t="s">
        <v>293</v>
      </c>
      <c r="AA116" s="395"/>
    </row>
    <row r="117" spans="1:27" s="330" customFormat="1" ht="6" customHeight="1">
      <c r="A117" s="395"/>
      <c r="AA117" s="395"/>
    </row>
    <row r="118" spans="1:27" s="330" customFormat="1" ht="12.75" customHeight="1">
      <c r="A118" s="395"/>
      <c r="C118" s="330" t="s">
        <v>330</v>
      </c>
      <c r="AA118" s="395"/>
    </row>
    <row r="119" spans="1:27" s="330" customFormat="1" ht="6" customHeight="1">
      <c r="A119" s="395"/>
      <c r="AA119" s="395"/>
    </row>
    <row r="120" spans="1:27" s="330" customFormat="1" ht="12.75" customHeight="1">
      <c r="A120" s="395"/>
      <c r="D120" s="404" t="s">
        <v>185</v>
      </c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AA120" s="395"/>
    </row>
    <row r="121" spans="1:27" s="330" customFormat="1" ht="12.75" customHeight="1">
      <c r="A121" s="395"/>
      <c r="D121" s="405" t="s">
        <v>294</v>
      </c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AA121" s="395"/>
    </row>
    <row r="122" spans="1:27" s="330" customFormat="1" ht="12.75" customHeight="1">
      <c r="A122" s="395"/>
      <c r="D122" s="405" t="s">
        <v>295</v>
      </c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AA122" s="395"/>
    </row>
    <row r="123" spans="1:27" s="330" customFormat="1" ht="12.75" customHeight="1">
      <c r="A123" s="395"/>
      <c r="AA123" s="395"/>
    </row>
    <row r="124" spans="1:27" s="330" customFormat="1" ht="12.75" customHeight="1">
      <c r="A124" s="395"/>
      <c r="C124" s="331" t="s">
        <v>296</v>
      </c>
      <c r="AA124" s="395"/>
    </row>
    <row r="125" spans="1:27" s="330" customFormat="1" ht="6" customHeight="1">
      <c r="A125" s="395"/>
      <c r="AA125" s="395"/>
    </row>
    <row r="126" spans="1:27" s="330" customFormat="1" ht="12.75" customHeight="1">
      <c r="A126" s="395"/>
      <c r="C126" s="330" t="s">
        <v>297</v>
      </c>
      <c r="AA126" s="395"/>
    </row>
    <row r="127" spans="1:27" s="330" customFormat="1" ht="6" customHeight="1">
      <c r="A127" s="395"/>
      <c r="AA127" s="395"/>
    </row>
    <row r="128" spans="1:27" s="330" customFormat="1" ht="12.75" customHeight="1">
      <c r="A128" s="395"/>
      <c r="D128" s="404" t="s">
        <v>185</v>
      </c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AA128" s="395"/>
    </row>
    <row r="129" spans="1:27" s="330" customFormat="1" ht="12.75" customHeight="1">
      <c r="A129" s="395"/>
      <c r="D129" s="405" t="s">
        <v>299</v>
      </c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AA129" s="395"/>
    </row>
    <row r="130" spans="1:27" s="330" customFormat="1" ht="12.75" customHeight="1">
      <c r="A130" s="395"/>
      <c r="D130" s="405" t="s">
        <v>298</v>
      </c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AA130" s="395"/>
    </row>
    <row r="131" spans="1:27" s="330" customFormat="1" ht="6" customHeight="1">
      <c r="A131" s="395"/>
      <c r="AA131" s="395"/>
    </row>
    <row r="132" spans="1:27" s="330" customFormat="1" ht="12.75" customHeight="1">
      <c r="A132" s="395"/>
      <c r="B132" s="395"/>
      <c r="C132" s="395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</row>
    <row r="133" spans="1:27" s="330" customFormat="1" ht="12.75" customHeight="1">
      <c r="A133" s="395"/>
      <c r="C133" s="414" t="s">
        <v>300</v>
      </c>
      <c r="D133"/>
      <c r="E133"/>
      <c r="F133"/>
      <c r="AA133" s="395"/>
    </row>
    <row r="134" spans="1:27" s="330" customFormat="1" ht="12.75" customHeight="1">
      <c r="A134" s="395"/>
      <c r="C134" s="414" t="s">
        <v>301</v>
      </c>
      <c r="D134"/>
      <c r="E134"/>
      <c r="F134"/>
      <c r="AA134" s="395"/>
    </row>
    <row r="135" spans="1:27" s="330" customFormat="1" ht="12.75" customHeight="1">
      <c r="A135" s="395"/>
      <c r="D135" s="414" t="s">
        <v>275</v>
      </c>
      <c r="E135"/>
      <c r="F135"/>
      <c r="J135" s="414" t="s">
        <v>276</v>
      </c>
      <c r="AA135" s="395"/>
    </row>
    <row r="136" spans="1:27" s="330" customFormat="1" ht="6" customHeight="1">
      <c r="A136" s="395"/>
      <c r="C136" s="413"/>
      <c r="D136"/>
      <c r="E136"/>
      <c r="F136"/>
      <c r="AA136" s="395"/>
    </row>
    <row r="137" spans="1:27" s="330" customFormat="1" ht="12.75" customHeight="1">
      <c r="A137" s="395"/>
      <c r="C137" s="414" t="s">
        <v>306</v>
      </c>
      <c r="D137" s="415"/>
      <c r="E137" s="415"/>
      <c r="L137" s="414" t="s">
        <v>302</v>
      </c>
      <c r="AA137" s="395"/>
    </row>
    <row r="138" spans="1:27" s="330" customFormat="1" ht="6" customHeight="1">
      <c r="A138" s="395"/>
      <c r="C138" s="414"/>
      <c r="D138" s="415"/>
      <c r="E138" s="415"/>
      <c r="F138" s="415"/>
      <c r="AA138" s="395"/>
    </row>
    <row r="139" spans="1:27" s="330" customFormat="1" ht="12.75" customHeight="1">
      <c r="A139" s="395"/>
      <c r="C139" s="414" t="s">
        <v>109</v>
      </c>
      <c r="D139" s="415"/>
      <c r="E139" s="415"/>
      <c r="F139" s="415"/>
      <c r="AA139" s="395"/>
    </row>
    <row r="140" spans="1:27" s="330" customFormat="1" ht="12.75" customHeight="1">
      <c r="A140" s="395"/>
      <c r="C140" s="414" t="s">
        <v>303</v>
      </c>
      <c r="D140" s="415"/>
      <c r="E140" s="415"/>
      <c r="F140" s="415"/>
      <c r="AA140" s="395"/>
    </row>
    <row r="141" spans="1:27" s="330" customFormat="1" ht="6" customHeight="1">
      <c r="A141" s="395"/>
      <c r="C141" s="414"/>
      <c r="D141" s="415"/>
      <c r="E141" s="415"/>
      <c r="F141" s="415"/>
      <c r="AA141" s="395"/>
    </row>
    <row r="142" spans="1:27" s="330" customFormat="1" ht="12.75" customHeight="1">
      <c r="A142" s="395"/>
      <c r="C142" s="414" t="s">
        <v>304</v>
      </c>
      <c r="D142" s="415"/>
      <c r="E142" s="415"/>
      <c r="F142" s="415"/>
      <c r="AA142" s="395"/>
    </row>
    <row r="143" spans="1:27" s="330" customFormat="1" ht="12.75" customHeight="1">
      <c r="A143" s="395"/>
      <c r="C143" s="414" t="s">
        <v>305</v>
      </c>
      <c r="D143" s="415"/>
      <c r="E143" s="415"/>
      <c r="F143" s="415"/>
      <c r="AA143" s="395"/>
    </row>
    <row r="144" spans="1:27" s="330" customFormat="1" ht="12.75" customHeight="1">
      <c r="A144" s="395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</row>
    <row r="145" s="330" customFormat="1" ht="12.75" customHeight="1"/>
    <row r="146" s="330" customFormat="1" ht="12.75" customHeight="1"/>
    <row r="147" s="330" customFormat="1" ht="12.75" customHeight="1"/>
    <row r="148" s="330" customFormat="1" ht="12.75" customHeight="1"/>
    <row r="149" s="330" customFormat="1" ht="12.75" customHeight="1"/>
    <row r="150" s="330" customFormat="1" ht="12.75" customHeight="1"/>
    <row r="151" s="330" customFormat="1" ht="12.75" customHeight="1"/>
    <row r="152" s="330" customFormat="1" ht="12.75" customHeight="1"/>
    <row r="153" s="330" customFormat="1" ht="12.75" customHeight="1"/>
    <row r="154" s="330" customFormat="1" ht="12.75" customHeight="1"/>
    <row r="155" s="330" customFormat="1" ht="12.75" customHeight="1"/>
    <row r="156" s="330" customFormat="1" ht="12.75" customHeight="1"/>
    <row r="157" s="330" customFormat="1" ht="12.75" customHeight="1"/>
    <row r="158" s="330" customFormat="1" ht="12.75" customHeight="1"/>
    <row r="159" s="330" customFormat="1" ht="12.75" customHeight="1"/>
    <row r="160" s="330" customFormat="1" ht="12.75" customHeight="1"/>
    <row r="161" s="330" customFormat="1" ht="12.75" customHeight="1"/>
    <row r="162" s="330" customFormat="1" ht="12.75" customHeight="1"/>
    <row r="163" s="330" customFormat="1" ht="12.75" customHeight="1"/>
    <row r="164" s="330" customFormat="1" ht="12.75" customHeight="1"/>
    <row r="165" s="330" customFormat="1" ht="12.75" customHeight="1"/>
    <row r="166" s="330" customFormat="1" ht="12.75" customHeight="1"/>
    <row r="167" s="330" customFormat="1" ht="12.75" customHeight="1"/>
    <row r="168" s="330" customFormat="1" ht="12.75" customHeight="1"/>
    <row r="169" s="330" customFormat="1" ht="12.75" customHeight="1"/>
    <row r="170" s="330" customFormat="1" ht="12.75" customHeight="1"/>
    <row r="171" s="330" customFormat="1" ht="12.75" customHeight="1"/>
    <row r="172" s="330" customFormat="1" ht="12.75" customHeight="1"/>
    <row r="173" s="330" customFormat="1" ht="12.75" customHeight="1"/>
    <row r="174" s="330" customFormat="1" ht="12.75" customHeight="1"/>
    <row r="175" s="330" customFormat="1" ht="12.75" customHeight="1"/>
    <row r="176" s="330" customFormat="1" ht="12.75" customHeight="1"/>
    <row r="177" s="330" customFormat="1" ht="12.75" customHeight="1"/>
    <row r="178" s="330" customFormat="1" ht="12.75" customHeight="1"/>
    <row r="179" s="330" customFormat="1" ht="12.75" customHeight="1"/>
    <row r="180" s="330" customFormat="1" ht="12.75" customHeight="1"/>
    <row r="181" s="330" customFormat="1" ht="12.75" customHeight="1"/>
    <row r="182" s="330" customFormat="1" ht="12.75" customHeight="1"/>
    <row r="183" s="330" customFormat="1" ht="12.75" customHeight="1"/>
    <row r="184" s="330" customFormat="1" ht="12.75" customHeight="1"/>
    <row r="185" s="330" customFormat="1" ht="12.75" customHeight="1"/>
    <row r="186" s="330" customFormat="1" ht="12.75" customHeight="1"/>
    <row r="187" s="330" customFormat="1" ht="12.75" customHeight="1"/>
    <row r="188" s="330" customFormat="1" ht="12.75" customHeight="1"/>
    <row r="189" s="330" customFormat="1" ht="12.75" customHeight="1"/>
    <row r="190" s="330" customFormat="1" ht="12.75" customHeight="1"/>
    <row r="191" s="330" customFormat="1" ht="12.75" customHeight="1"/>
    <row r="192" s="330" customFormat="1" ht="12.75" customHeight="1"/>
    <row r="193" s="330" customFormat="1" ht="12.75" customHeight="1"/>
    <row r="194" s="330" customFormat="1" ht="12.75" customHeight="1"/>
    <row r="195" s="330" customFormat="1" ht="12.75" customHeight="1"/>
    <row r="196" s="330" customFormat="1" ht="12.75" customHeight="1"/>
    <row r="197" s="330" customFormat="1" ht="12.75" customHeight="1"/>
    <row r="198" s="330" customFormat="1" ht="12.75" customHeight="1"/>
    <row r="199" s="330" customFormat="1" ht="12.75" customHeight="1"/>
    <row r="200" s="330" customFormat="1" ht="12.75" customHeight="1"/>
    <row r="201" s="330" customFormat="1" ht="12.75" customHeight="1"/>
    <row r="202" s="330" customFormat="1" ht="12.75" customHeight="1"/>
    <row r="203" s="330" customFormat="1" ht="12.75" customHeight="1"/>
    <row r="204" s="330" customFormat="1" ht="12.75" customHeight="1"/>
    <row r="205" s="330" customFormat="1" ht="12.75" customHeight="1"/>
    <row r="206" s="330" customFormat="1" ht="12.75" customHeight="1"/>
    <row r="207" s="330" customFormat="1" ht="12.75" customHeight="1"/>
    <row r="208" s="330" customFormat="1" ht="12.75" customHeight="1"/>
    <row r="209" s="330" customFormat="1" ht="12.75" customHeight="1"/>
    <row r="210" s="330" customFormat="1" ht="12.75" customHeight="1"/>
    <row r="211" s="330" customFormat="1" ht="12.75" customHeight="1"/>
    <row r="212" s="330" customFormat="1" ht="12.75" customHeight="1"/>
    <row r="213" s="330" customFormat="1" ht="12.75" customHeight="1"/>
    <row r="214" s="330" customFormat="1" ht="12.75" customHeight="1"/>
    <row r="215" s="330" customFormat="1" ht="12.75" customHeight="1"/>
    <row r="216" s="330" customFormat="1" ht="12.75" customHeight="1"/>
    <row r="217" s="330" customFormat="1" ht="12.75" customHeight="1"/>
    <row r="218" s="330" customFormat="1" ht="12.75" customHeight="1"/>
    <row r="219" s="330" customFormat="1" ht="12.75" customHeight="1"/>
    <row r="220" s="330" customFormat="1" ht="12.75" customHeight="1"/>
    <row r="221" s="330" customFormat="1" ht="12.75" customHeight="1"/>
    <row r="222" s="330" customFormat="1" ht="12.75" customHeight="1"/>
    <row r="223" s="330" customFormat="1" ht="12.75" customHeight="1"/>
    <row r="224" s="330" customFormat="1" ht="12.75" customHeight="1"/>
    <row r="225" s="330" customFormat="1" ht="12.75" customHeight="1"/>
    <row r="226" s="330" customFormat="1" ht="12.75" customHeight="1"/>
    <row r="227" s="330" customFormat="1" ht="12.75" customHeight="1"/>
    <row r="228" s="330" customFormat="1" ht="12.75" customHeight="1"/>
    <row r="229" s="330" customFormat="1" ht="12.75" customHeight="1"/>
    <row r="230" s="330" customFormat="1" ht="12.75" customHeight="1"/>
    <row r="231" s="330" customFormat="1" ht="12.75" customHeight="1"/>
    <row r="232" s="330" customFormat="1" ht="12.75" customHeight="1"/>
    <row r="233" s="330" customFormat="1" ht="12.75" customHeight="1"/>
    <row r="234" s="330" customFormat="1" ht="12.75" customHeight="1"/>
    <row r="235" s="330" customFormat="1" ht="12.75" customHeight="1"/>
    <row r="236" s="330" customFormat="1" ht="12.75" customHeight="1"/>
    <row r="237" s="330" customFormat="1" ht="12.75" customHeight="1"/>
    <row r="238" s="330" customFormat="1" ht="12.75" customHeight="1"/>
    <row r="239" s="330" customFormat="1" ht="12.75" customHeight="1"/>
    <row r="240" s="330" customFormat="1" ht="12.75" customHeight="1"/>
    <row r="241" s="330" customFormat="1" ht="12.75" customHeight="1"/>
    <row r="242" s="330" customFormat="1" ht="12.75" customHeight="1"/>
    <row r="243" s="330" customFormat="1" ht="12.75" customHeight="1"/>
    <row r="244" s="330" customFormat="1" ht="12.75" customHeight="1"/>
    <row r="245" s="330" customFormat="1" ht="12.75" customHeight="1"/>
    <row r="246" s="330" customFormat="1" ht="12.75" customHeight="1"/>
    <row r="247" s="330" customFormat="1" ht="12.75" customHeight="1"/>
    <row r="248" s="330" customFormat="1" ht="12.75" customHeight="1"/>
    <row r="249" s="330" customFormat="1" ht="12.75" customHeight="1"/>
    <row r="250" s="330" customFormat="1" ht="12.75" customHeight="1"/>
    <row r="251" s="330" customFormat="1" ht="12.75" customHeight="1"/>
    <row r="252" s="330" customFormat="1" ht="12.75" customHeight="1"/>
    <row r="253" s="330" customFormat="1" ht="12.75" customHeight="1"/>
    <row r="254" s="330" customFormat="1" ht="12.75" customHeight="1"/>
    <row r="255" s="330" customFormat="1" ht="12.75" customHeight="1"/>
    <row r="256" s="330" customFormat="1" ht="12.75" customHeight="1"/>
    <row r="257" s="330" customFormat="1" ht="12.75" customHeight="1"/>
    <row r="258" s="330" customFormat="1" ht="12.75" customHeight="1"/>
    <row r="259" s="330" customFormat="1" ht="12.75" customHeight="1"/>
    <row r="260" s="330" customFormat="1" ht="12.75" customHeight="1"/>
    <row r="261" s="330" customFormat="1" ht="12.75" customHeight="1"/>
    <row r="262" s="330" customFormat="1" ht="12.75" customHeight="1"/>
    <row r="263" s="330" customFormat="1" ht="12.75" customHeight="1"/>
    <row r="264" s="330" customFormat="1" ht="12.75" customHeight="1"/>
    <row r="265" s="330" customFormat="1" ht="12.75" customHeight="1"/>
    <row r="266" s="330" customFormat="1" ht="12.75" customHeight="1"/>
    <row r="267" s="330" customFormat="1" ht="12.75" customHeight="1"/>
    <row r="268" s="330" customFormat="1" ht="12.75" customHeight="1"/>
    <row r="269" s="330" customFormat="1" ht="12.75" customHeight="1"/>
    <row r="270" s="330" customFormat="1" ht="12.75" customHeight="1"/>
    <row r="271" s="330" customFormat="1" ht="12.75" customHeight="1"/>
    <row r="272" s="330" customFormat="1" ht="12.75" customHeight="1"/>
    <row r="273" s="330" customFormat="1" ht="12.75" customHeight="1"/>
    <row r="274" s="330" customFormat="1" ht="12.75" customHeight="1"/>
    <row r="275" s="330" customFormat="1" ht="12.75" customHeight="1"/>
    <row r="276" s="330" customFormat="1" ht="12.75" customHeight="1"/>
    <row r="277" s="330" customFormat="1" ht="12.75" customHeight="1"/>
    <row r="278" s="330" customFormat="1" ht="12.75" customHeight="1"/>
    <row r="279" s="330" customFormat="1" ht="12.75" customHeight="1"/>
    <row r="280" s="330" customFormat="1" ht="12.75" customHeight="1"/>
    <row r="281" s="330" customFormat="1" ht="12.75" customHeight="1"/>
    <row r="282" s="330" customFormat="1" ht="12.75" customHeight="1"/>
    <row r="283" s="330" customFormat="1" ht="12.75" customHeight="1"/>
    <row r="284" s="330" customFormat="1" ht="12.75" customHeight="1"/>
    <row r="285" s="330" customFormat="1" ht="12.75" customHeight="1"/>
    <row r="286" s="330" customFormat="1" ht="12.75" customHeight="1"/>
    <row r="287" s="330" customFormat="1" ht="12.75" customHeight="1"/>
    <row r="288" s="330" customFormat="1" ht="12.75" customHeight="1"/>
    <row r="289" s="330" customFormat="1" ht="12.75" customHeight="1"/>
    <row r="290" s="330" customFormat="1" ht="12.75" customHeight="1"/>
    <row r="291" s="330" customFormat="1" ht="12.75" customHeight="1"/>
    <row r="292" s="330" customFormat="1" ht="12.75" customHeight="1"/>
    <row r="293" s="330" customFormat="1" ht="12.75" customHeight="1"/>
    <row r="294" s="330" customFormat="1" ht="12.75" customHeight="1"/>
    <row r="295" s="330" customFormat="1" ht="12.75" customHeight="1"/>
    <row r="296" s="330" customFormat="1" ht="12.75" customHeight="1"/>
    <row r="297" s="330" customFormat="1" ht="12.75" customHeight="1"/>
    <row r="298" s="330" customFormat="1" ht="12.75" customHeight="1"/>
    <row r="299" s="330" customFormat="1" ht="12.75" customHeight="1"/>
    <row r="300" s="330" customFormat="1" ht="12.75" customHeight="1"/>
    <row r="301" s="330" customFormat="1" ht="12.75" customHeight="1"/>
    <row r="302" s="330" customFormat="1" ht="12.75" customHeight="1"/>
    <row r="303" s="330" customFormat="1" ht="12.75" customHeight="1"/>
    <row r="304" s="330" customFormat="1" ht="12.75" customHeight="1"/>
    <row r="305" s="330" customFormat="1" ht="12.75" customHeight="1"/>
    <row r="306" s="330" customFormat="1" ht="12.75" customHeight="1"/>
    <row r="307" s="330" customFormat="1" ht="12.75" customHeight="1"/>
    <row r="308" s="330" customFormat="1" ht="12.75" customHeight="1"/>
    <row r="309" s="330" customFormat="1" ht="12.75" customHeight="1"/>
    <row r="310" s="330" customFormat="1" ht="12.75" customHeight="1"/>
    <row r="311" s="330" customFormat="1" ht="12.75" customHeight="1"/>
    <row r="312" s="330" customFormat="1" ht="12.75" customHeight="1"/>
    <row r="313" s="330" customFormat="1" ht="12.75" customHeight="1"/>
    <row r="314" s="330" customFormat="1" ht="12.75" customHeight="1"/>
    <row r="315" s="330" customFormat="1" ht="12.75" customHeight="1"/>
    <row r="316" s="330" customFormat="1" ht="12.75" customHeight="1"/>
    <row r="317" s="330" customFormat="1" ht="12.75" customHeight="1"/>
    <row r="318" s="330" customFormat="1" ht="12.75" customHeight="1"/>
    <row r="319" s="330" customFormat="1" ht="12.75" customHeight="1"/>
    <row r="320" s="330" customFormat="1" ht="12.75" customHeight="1"/>
    <row r="321" s="330" customFormat="1" ht="12.75" customHeight="1"/>
    <row r="322" s="330" customFormat="1" ht="12.75" customHeight="1"/>
    <row r="323" s="330" customFormat="1" ht="12.75" customHeight="1"/>
    <row r="324" s="330" customFormat="1" ht="12.75" customHeight="1"/>
    <row r="325" s="330" customFormat="1" ht="12.75" customHeight="1"/>
    <row r="326" s="330" customFormat="1" ht="12.75" customHeight="1"/>
    <row r="327" s="330" customFormat="1" ht="12.75" customHeight="1"/>
    <row r="328" s="330" customFormat="1" ht="12.75" customHeight="1"/>
    <row r="329" s="330" customFormat="1" ht="12.75" customHeight="1"/>
    <row r="330" s="330" customFormat="1" ht="12.75" customHeight="1"/>
    <row r="331" s="330" customFormat="1" ht="12.75" customHeight="1"/>
    <row r="332" s="330" customFormat="1" ht="12.75" customHeight="1"/>
    <row r="333" s="330" customFormat="1" ht="12.75" customHeight="1"/>
    <row r="334" s="330" customFormat="1" ht="12.75" customHeight="1"/>
    <row r="335" s="330" customFormat="1" ht="12.75" customHeight="1"/>
    <row r="336" s="330" customFormat="1" ht="12.75" customHeight="1"/>
    <row r="337" s="330" customFormat="1" ht="12.75" customHeight="1"/>
    <row r="338" s="330" customFormat="1" ht="12.75" customHeight="1"/>
    <row r="339" s="330" customFormat="1" ht="12.75" customHeight="1"/>
    <row r="340" s="330" customFormat="1" ht="12.75" customHeight="1"/>
    <row r="341" s="330" customFormat="1" ht="12.75" customHeight="1"/>
    <row r="342" s="330" customFormat="1" ht="12.75" customHeight="1"/>
    <row r="343" s="330" customFormat="1" ht="12.75" customHeight="1"/>
    <row r="344" s="330" customFormat="1" ht="12.75" customHeight="1"/>
    <row r="345" s="330" customFormat="1" ht="12.75" customHeight="1"/>
    <row r="346" s="330" customFormat="1" ht="12.75" customHeight="1"/>
    <row r="347" s="330" customFormat="1" ht="12.75" customHeight="1"/>
    <row r="348" s="330" customFormat="1" ht="12.75" customHeight="1"/>
    <row r="349" s="330" customFormat="1" ht="12.75" customHeight="1"/>
    <row r="350" s="330" customFormat="1" ht="12.75" customHeight="1"/>
    <row r="351" s="330" customFormat="1" ht="12.75" customHeight="1"/>
    <row r="352" s="330" customFormat="1" ht="12.75" customHeight="1"/>
    <row r="353" s="330" customFormat="1" ht="12.75" customHeight="1"/>
    <row r="354" s="330" customFormat="1" ht="12.75" customHeight="1"/>
    <row r="355" s="330" customFormat="1" ht="12.75" customHeight="1"/>
    <row r="356" s="330" customFormat="1" ht="12.75" customHeight="1"/>
    <row r="357" s="330" customFormat="1" ht="12.75" customHeight="1"/>
    <row r="358" s="330" customFormat="1" ht="12.75" customHeight="1"/>
    <row r="359" s="330" customFormat="1" ht="12.75" customHeight="1"/>
    <row r="360" s="330" customFormat="1" ht="12.75" customHeight="1"/>
    <row r="361" s="330" customFormat="1" ht="12.75" customHeight="1"/>
    <row r="362" s="330" customFormat="1" ht="12.75" customHeight="1"/>
    <row r="363" s="330" customFormat="1" ht="12.75" customHeight="1"/>
    <row r="364" s="330" customFormat="1" ht="12.75" customHeight="1"/>
    <row r="365" s="330" customFormat="1" ht="12.75" customHeight="1"/>
    <row r="366" s="330" customFormat="1" ht="12.75" customHeight="1"/>
    <row r="367" s="330" customFormat="1" ht="12.75" customHeight="1"/>
    <row r="368" s="330" customFormat="1" ht="12.75" customHeight="1"/>
    <row r="369" s="330" customFormat="1" ht="12.75" customHeight="1"/>
    <row r="370" s="330" customFormat="1" ht="12.75" customHeight="1"/>
    <row r="371" s="330" customFormat="1" ht="12.75" customHeight="1"/>
    <row r="372" s="330" customFormat="1" ht="12.75" customHeight="1"/>
    <row r="373" s="330" customFormat="1" ht="12.75" customHeight="1"/>
    <row r="374" s="330" customFormat="1" ht="12.75" customHeight="1"/>
    <row r="375" s="330" customFormat="1" ht="12.75" customHeight="1"/>
    <row r="376" s="330" customFormat="1" ht="12.75" customHeight="1"/>
    <row r="377" s="330" customFormat="1" ht="12.75" customHeight="1"/>
    <row r="378" s="330" customFormat="1" ht="12.75" customHeight="1"/>
    <row r="379" s="330" customFormat="1" ht="12.75" customHeight="1"/>
    <row r="380" s="330" customFormat="1" ht="12.75" customHeight="1"/>
    <row r="381" s="330" customFormat="1" ht="12.75" customHeight="1"/>
    <row r="382" s="330" customFormat="1" ht="12.75" customHeight="1"/>
    <row r="383" s="330" customFormat="1" ht="12.75" customHeight="1"/>
    <row r="384" s="330" customFormat="1" ht="12.75" customHeight="1"/>
    <row r="385" s="330" customFormat="1" ht="12.75" customHeight="1"/>
    <row r="386" s="330" customFormat="1" ht="12.75" customHeight="1"/>
    <row r="387" s="330" customFormat="1" ht="12.75" customHeight="1"/>
    <row r="388" s="330" customFormat="1" ht="12.75" customHeight="1"/>
    <row r="389" s="330" customFormat="1" ht="12.75" customHeight="1"/>
    <row r="390" s="330" customFormat="1" ht="12.75" customHeight="1"/>
    <row r="391" s="330" customFormat="1" ht="12.75" customHeight="1"/>
    <row r="392" s="330" customFormat="1" ht="12.75" customHeight="1"/>
    <row r="393" s="330" customFormat="1" ht="12.75" customHeight="1"/>
    <row r="394" s="330" customFormat="1" ht="12.75" customHeight="1"/>
    <row r="395" s="330" customFormat="1" ht="12.75" customHeight="1"/>
    <row r="396" s="330" customFormat="1" ht="12.75" customHeight="1"/>
    <row r="397" s="330" customFormat="1" ht="12.75" customHeight="1"/>
    <row r="398" s="330" customFormat="1" ht="12.75" customHeight="1"/>
    <row r="399" s="330" customFormat="1" ht="12.75" customHeight="1"/>
    <row r="400" s="330" customFormat="1" ht="12.75" customHeight="1"/>
    <row r="401" s="330" customFormat="1" ht="12.75" customHeight="1"/>
    <row r="402" s="330" customFormat="1" ht="12.75" customHeight="1"/>
    <row r="403" s="330" customFormat="1" ht="12.75" customHeight="1"/>
    <row r="404" s="330" customFormat="1" ht="12.75" customHeight="1"/>
    <row r="405" s="330" customFormat="1" ht="12.75" customHeight="1"/>
    <row r="406" s="330" customFormat="1" ht="12.75" customHeight="1"/>
    <row r="407" s="330" customFormat="1" ht="12.75" customHeight="1"/>
    <row r="408" s="330" customFormat="1" ht="12.75" customHeight="1"/>
    <row r="409" s="330" customFormat="1" ht="12.75" customHeight="1"/>
    <row r="410" s="330" customFormat="1" ht="12.75" customHeight="1"/>
    <row r="411" s="330" customFormat="1" ht="12.75" customHeight="1"/>
    <row r="412" s="330" customFormat="1" ht="12.75" customHeight="1"/>
    <row r="413" s="330" customFormat="1" ht="12.75" customHeight="1"/>
    <row r="414" s="330" customFormat="1" ht="12.75" customHeight="1"/>
    <row r="415" s="330" customFormat="1" ht="12.75" customHeight="1"/>
    <row r="416" s="330" customFormat="1" ht="12.75" customHeight="1"/>
    <row r="417" s="330" customFormat="1" ht="12.75" customHeight="1"/>
    <row r="418" s="330" customFormat="1" ht="12.75" customHeight="1"/>
    <row r="419" s="330" customFormat="1" ht="12.75" customHeight="1"/>
    <row r="420" s="330" customFormat="1" ht="12.75" customHeight="1"/>
    <row r="421" s="330" customFormat="1" ht="12.75" customHeight="1"/>
    <row r="422" s="330" customFormat="1" ht="12.75" customHeight="1"/>
    <row r="423" s="330" customFormat="1" ht="12.75" customHeight="1"/>
    <row r="424" s="330" customFormat="1" ht="12.75" customHeight="1"/>
    <row r="425" s="330" customFormat="1" ht="12.75" customHeight="1"/>
    <row r="426" s="330" customFormat="1" ht="12.75" customHeight="1"/>
    <row r="427" s="330" customFormat="1" ht="12.75" customHeight="1"/>
    <row r="428" s="330" customFormat="1" ht="12.75" customHeight="1"/>
    <row r="429" s="330" customFormat="1" ht="12.75" customHeight="1"/>
    <row r="430" s="330" customFormat="1" ht="12.75" customHeight="1"/>
    <row r="431" s="330" customFormat="1" ht="12.75" customHeight="1"/>
    <row r="432" s="330" customFormat="1" ht="12.75" customHeight="1"/>
    <row r="433" s="330" customFormat="1" ht="12.75" customHeight="1"/>
    <row r="434" s="330" customFormat="1" ht="12.75" customHeight="1"/>
    <row r="435" s="330" customFormat="1" ht="12.75" customHeight="1"/>
    <row r="436" s="330" customFormat="1" ht="12.75" customHeight="1"/>
    <row r="437" s="330" customFormat="1" ht="12.75" customHeight="1"/>
    <row r="438" s="330" customFormat="1" ht="12.75" customHeight="1"/>
    <row r="439" s="330" customFormat="1" ht="12.75" customHeight="1"/>
    <row r="440" s="330" customFormat="1" ht="12.75" customHeight="1"/>
    <row r="441" s="330" customFormat="1" ht="12.75" customHeight="1"/>
    <row r="442" s="330" customFormat="1" ht="12.75" customHeight="1"/>
    <row r="443" s="330" customFormat="1" ht="12.75" customHeight="1"/>
    <row r="444" s="330" customFormat="1" ht="12.75" customHeight="1"/>
    <row r="445" s="330" customFormat="1" ht="12.75" customHeight="1"/>
    <row r="446" s="330" customFormat="1" ht="12.75" customHeight="1"/>
    <row r="447" s="330" customFormat="1" ht="12.75" customHeight="1"/>
    <row r="448" s="330" customFormat="1" ht="12.75" customHeight="1"/>
    <row r="449" s="330" customFormat="1" ht="12.75" customHeight="1"/>
    <row r="450" s="330" customFormat="1" ht="12.75" customHeight="1"/>
    <row r="451" s="330" customFormat="1" ht="12.75" customHeight="1"/>
    <row r="452" s="330" customFormat="1" ht="12.75" customHeight="1"/>
    <row r="453" s="330" customFormat="1" ht="12.75" customHeight="1"/>
    <row r="454" s="330" customFormat="1" ht="12.75" customHeight="1"/>
    <row r="455" s="330" customFormat="1" ht="12.75" customHeight="1"/>
    <row r="456" s="330" customFormat="1" ht="12.75" customHeight="1"/>
    <row r="457" s="330" customFormat="1" ht="12.75" customHeight="1"/>
    <row r="458" s="330" customFormat="1" ht="12.75" customHeight="1"/>
    <row r="459" s="330" customFormat="1" ht="12.75" customHeight="1"/>
    <row r="460" s="330" customFormat="1" ht="12.75" customHeight="1"/>
    <row r="461" s="330" customFormat="1" ht="12.75" customHeight="1"/>
    <row r="462" s="330" customFormat="1" ht="12.75" customHeight="1"/>
    <row r="463" s="330" customFormat="1" ht="12.75" customHeight="1"/>
    <row r="464" s="330" customFormat="1" ht="12.75" customHeight="1"/>
    <row r="465" s="330" customFormat="1" ht="12.75" customHeight="1"/>
    <row r="466" s="330" customFormat="1" ht="12.75" customHeight="1"/>
    <row r="467" s="330" customFormat="1" ht="12.75" customHeight="1"/>
    <row r="468" s="330" customFormat="1" ht="12.75" customHeight="1"/>
    <row r="469" s="330" customFormat="1" ht="12.75" customHeight="1"/>
    <row r="470" s="330" customFormat="1" ht="12.75" customHeight="1"/>
    <row r="471" s="330" customFormat="1" ht="12.75" customHeight="1"/>
    <row r="472" s="330" customFormat="1" ht="12.75" customHeight="1"/>
    <row r="473" s="330" customFormat="1" ht="12.75" customHeight="1"/>
    <row r="474" s="330" customFormat="1" ht="12.75" customHeight="1"/>
    <row r="475" s="330" customFormat="1" ht="12.75" customHeight="1"/>
    <row r="476" s="330" customFormat="1" ht="12.75" customHeight="1"/>
    <row r="477" s="330" customFormat="1" ht="12.75" customHeight="1"/>
    <row r="478" s="330" customFormat="1" ht="12.75" customHeight="1"/>
    <row r="479" s="330" customFormat="1" ht="12.75" customHeight="1"/>
    <row r="480" s="330" customFormat="1" ht="12.75" customHeight="1"/>
    <row r="481" s="330" customFormat="1" ht="12.75" customHeight="1"/>
    <row r="482" s="330" customFormat="1" ht="12.75" customHeight="1"/>
    <row r="483" s="330" customFormat="1" ht="12.75" customHeight="1"/>
    <row r="484" s="330" customFormat="1" ht="12.75" customHeight="1"/>
    <row r="485" s="330" customFormat="1" ht="12.75" customHeight="1"/>
    <row r="486" s="330" customFormat="1" ht="12.75" customHeight="1"/>
    <row r="487" s="330" customFormat="1" ht="12.75" customHeight="1"/>
    <row r="488" s="330" customFormat="1" ht="12.75" customHeight="1"/>
    <row r="489" s="330" customFormat="1" ht="12.75" customHeight="1"/>
    <row r="490" s="330" customFormat="1" ht="12.75" customHeight="1"/>
    <row r="491" s="330" customFormat="1" ht="12.75" customHeight="1"/>
    <row r="492" s="330" customFormat="1" ht="12.75" customHeight="1"/>
    <row r="493" s="330" customFormat="1" ht="12.75" customHeight="1"/>
    <row r="494" s="330" customFormat="1" ht="12.75" customHeight="1"/>
    <row r="495" s="330" customFormat="1" ht="12.75" customHeight="1"/>
    <row r="496" s="330" customFormat="1" ht="12.75" customHeight="1"/>
    <row r="497" s="330" customFormat="1" ht="12.75" customHeight="1"/>
    <row r="498" s="330" customFormat="1" ht="12.75" customHeight="1"/>
    <row r="499" s="330" customFormat="1" ht="12.75" customHeight="1"/>
    <row r="500" s="330" customFormat="1" ht="12.75" customHeight="1"/>
    <row r="501" s="330" customFormat="1" ht="12.75" customHeight="1"/>
    <row r="502" s="330" customFormat="1" ht="12.75" customHeight="1"/>
    <row r="503" s="330" customFormat="1" ht="12.75" customHeight="1"/>
    <row r="504" s="330" customFormat="1" ht="12.75" customHeight="1"/>
    <row r="505" s="330" customFormat="1" ht="12.75" customHeight="1"/>
    <row r="506" s="330" customFormat="1" ht="12.75" customHeight="1"/>
    <row r="507" s="330" customFormat="1" ht="12.75" customHeight="1"/>
    <row r="508" s="330" customFormat="1" ht="12.75" customHeight="1"/>
    <row r="509" s="330" customFormat="1" ht="12.75" customHeight="1"/>
    <row r="510" s="330" customFormat="1" ht="12.75" customHeight="1"/>
    <row r="511" s="330" customFormat="1" ht="12.75" customHeight="1"/>
    <row r="512" s="330" customFormat="1" ht="12.75" customHeight="1"/>
    <row r="513" s="330" customFormat="1" ht="12.75" customHeight="1"/>
    <row r="514" s="330" customFormat="1" ht="12.75" customHeight="1"/>
    <row r="515" s="330" customFormat="1" ht="12.75" customHeight="1"/>
    <row r="516" s="330" customFormat="1" ht="12.75" customHeight="1"/>
    <row r="517" s="330" customFormat="1" ht="12.75" customHeight="1"/>
    <row r="518" s="330" customFormat="1" ht="12.75" customHeight="1"/>
    <row r="519" s="330" customFormat="1" ht="12.75" customHeight="1"/>
    <row r="520" s="330" customFormat="1" ht="12.75" customHeight="1"/>
    <row r="521" s="330" customFormat="1" ht="12.75" customHeight="1"/>
    <row r="522" s="330" customFormat="1" ht="12.75" customHeight="1"/>
    <row r="523" s="330" customFormat="1" ht="12.75" customHeight="1"/>
    <row r="524" s="330" customFormat="1" ht="12.75" customHeight="1"/>
    <row r="525" s="330" customFormat="1" ht="12.75" customHeight="1"/>
    <row r="526" s="330" customFormat="1" ht="12.75" customHeight="1"/>
    <row r="527" s="330" customFormat="1" ht="12.75" customHeight="1"/>
    <row r="528" s="330" customFormat="1" ht="12.75" customHeight="1"/>
    <row r="529" s="330" customFormat="1" ht="12.75" customHeight="1"/>
    <row r="530" s="330" customFormat="1" ht="12.75" customHeight="1"/>
    <row r="531" s="330" customFormat="1" ht="12.75" customHeight="1"/>
    <row r="532" s="330" customFormat="1" ht="12.75" customHeight="1"/>
    <row r="533" s="330" customFormat="1" ht="12.75" customHeight="1"/>
    <row r="534" s="330" customFormat="1" ht="12.75" customHeight="1"/>
    <row r="535" s="330" customFormat="1" ht="12.75" customHeight="1"/>
    <row r="536" s="330" customFormat="1" ht="12.75" customHeight="1"/>
    <row r="537" s="330" customFormat="1" ht="12.75" customHeight="1"/>
    <row r="538" s="330" customFormat="1" ht="12.75" customHeight="1"/>
    <row r="539" s="330" customFormat="1" ht="12.75" customHeight="1"/>
    <row r="540" s="330" customFormat="1" ht="12.75" customHeight="1"/>
    <row r="541" s="330" customFormat="1" ht="12.75" customHeight="1"/>
    <row r="542" s="330" customFormat="1" ht="12.75" customHeight="1"/>
    <row r="543" s="330" customFormat="1" ht="12.75" customHeight="1"/>
    <row r="544" s="330" customFormat="1" ht="12.75" customHeight="1"/>
    <row r="545" s="330" customFormat="1" ht="12.75" customHeight="1"/>
    <row r="546" s="330" customFormat="1" ht="12.75" customHeight="1"/>
    <row r="547" s="330" customFormat="1" ht="12.75" customHeight="1"/>
    <row r="548" s="330" customFormat="1" ht="12.75" customHeight="1"/>
    <row r="549" s="330" customFormat="1" ht="12.75" customHeight="1"/>
    <row r="550" s="330" customFormat="1" ht="12.75" customHeight="1"/>
    <row r="551" s="330" customFormat="1" ht="12.75" customHeight="1"/>
    <row r="552" s="330" customFormat="1" ht="12.75" customHeight="1"/>
    <row r="553" s="330" customFormat="1" ht="12.75" customHeight="1"/>
    <row r="554" s="330" customFormat="1" ht="12.75" customHeight="1"/>
    <row r="555" s="330" customFormat="1" ht="12.75" customHeight="1"/>
    <row r="556" s="330" customFormat="1" ht="12.75" customHeight="1"/>
    <row r="557" s="330" customFormat="1" ht="12.75" customHeight="1"/>
    <row r="558" s="330" customFormat="1" ht="12.75" customHeight="1"/>
    <row r="559" s="330" customFormat="1" ht="12.75" customHeight="1"/>
    <row r="560" s="330" customFormat="1" ht="12.75" customHeight="1"/>
    <row r="561" s="330" customFormat="1" ht="12.75" customHeight="1"/>
    <row r="562" s="330" customFormat="1" ht="12.75" customHeight="1"/>
    <row r="563" s="330" customFormat="1" ht="12.75" customHeight="1"/>
    <row r="564" s="330" customFormat="1" ht="12.75" customHeight="1"/>
    <row r="565" s="330" customFormat="1" ht="12.75" customHeight="1"/>
    <row r="566" s="330" customFormat="1" ht="12.75" customHeight="1"/>
    <row r="567" s="330" customFormat="1" ht="12.75" customHeight="1"/>
    <row r="568" s="330" customFormat="1" ht="12.75" customHeight="1"/>
    <row r="569" s="330" customFormat="1" ht="12.75" customHeight="1"/>
    <row r="570" s="330" customFormat="1" ht="12.75" customHeight="1"/>
    <row r="571" s="330" customFormat="1" ht="12.75" customHeight="1"/>
    <row r="572" s="330" customFormat="1" ht="12.75" customHeight="1"/>
    <row r="573" s="330" customFormat="1" ht="12.75" customHeight="1"/>
    <row r="574" s="330" customFormat="1" ht="12.75" customHeight="1"/>
    <row r="575" s="330" customFormat="1" ht="12.75" customHeight="1"/>
    <row r="576" s="330" customFormat="1" ht="12.75" customHeight="1"/>
    <row r="577" s="330" customFormat="1" ht="12.75" customHeight="1"/>
    <row r="578" s="330" customFormat="1" ht="12.75" customHeight="1"/>
    <row r="579" s="330" customFormat="1" ht="12.75" customHeight="1"/>
    <row r="580" s="330" customFormat="1" ht="12.75" customHeight="1"/>
    <row r="581" s="330" customFormat="1" ht="12.75" customHeight="1"/>
    <row r="582" s="330" customFormat="1" ht="12.75" customHeight="1"/>
    <row r="583" s="330" customFormat="1" ht="12.75" customHeight="1"/>
    <row r="584" s="330" customFormat="1" ht="12.75" customHeight="1"/>
    <row r="585" s="330" customFormat="1" ht="12.75" customHeight="1"/>
    <row r="586" s="330" customFormat="1" ht="12.75" customHeight="1"/>
    <row r="587" s="330" customFormat="1" ht="12.75" customHeight="1"/>
    <row r="588" s="330" customFormat="1" ht="12.75" customHeight="1"/>
    <row r="589" s="330" customFormat="1" ht="12.75" customHeight="1"/>
    <row r="590" s="330" customFormat="1" ht="12.75" customHeight="1"/>
    <row r="591" s="330" customFormat="1" ht="12.75" customHeight="1"/>
    <row r="592" s="330" customFormat="1" ht="12.75" customHeight="1"/>
    <row r="593" s="330" customFormat="1" ht="12.75" customHeight="1"/>
    <row r="594" s="330" customFormat="1" ht="12.75" customHeight="1"/>
    <row r="595" s="330" customFormat="1" ht="12.75" customHeight="1"/>
    <row r="596" s="330" customFormat="1" ht="12.75" customHeight="1"/>
    <row r="597" s="330" customFormat="1" ht="12.75" customHeight="1"/>
    <row r="598" s="330" customFormat="1" ht="12.75" customHeight="1"/>
    <row r="599" s="330" customFormat="1" ht="12.75" customHeight="1"/>
    <row r="600" s="330" customFormat="1" ht="12.75" customHeight="1"/>
    <row r="601" s="330" customFormat="1" ht="12.75" customHeight="1"/>
    <row r="602" s="330" customFormat="1" ht="12.75" customHeight="1"/>
    <row r="603" s="330" customFormat="1" ht="12.75" customHeight="1"/>
    <row r="604" s="330" customFormat="1" ht="12.75" customHeight="1"/>
    <row r="605" s="330" customFormat="1" ht="12.75" customHeight="1"/>
    <row r="606" s="330" customFormat="1" ht="12.75" customHeight="1"/>
    <row r="607" s="330" customFormat="1" ht="12.75" customHeight="1"/>
    <row r="608" s="330" customFormat="1" ht="12.75" customHeight="1"/>
    <row r="609" s="330" customFormat="1" ht="12.75" customHeight="1"/>
    <row r="610" s="330" customFormat="1" ht="12.75" customHeight="1"/>
    <row r="611" s="330" customFormat="1" ht="12.75" customHeight="1"/>
    <row r="612" s="330" customFormat="1" ht="12.75" customHeight="1"/>
    <row r="613" s="330" customFormat="1" ht="12.75" customHeight="1"/>
    <row r="614" s="330" customFormat="1" ht="12.75" customHeight="1"/>
    <row r="615" s="330" customFormat="1" ht="12.75" customHeight="1"/>
    <row r="616" s="330" customFormat="1" ht="12.75" customHeight="1"/>
    <row r="617" s="330" customFormat="1" ht="12.75" customHeight="1"/>
    <row r="618" s="330" customFormat="1" ht="12.75" customHeight="1"/>
    <row r="619" s="330" customFormat="1" ht="12.75" customHeight="1"/>
    <row r="620" s="330" customFormat="1" ht="12.75" customHeight="1"/>
    <row r="621" s="330" customFormat="1" ht="12.75" customHeight="1"/>
    <row r="622" s="330" customFormat="1" ht="12.75" customHeight="1"/>
    <row r="623" s="330" customFormat="1" ht="12.75" customHeight="1"/>
    <row r="624" s="330" customFormat="1" ht="12.75" customHeight="1"/>
    <row r="625" s="330" customFormat="1" ht="12.75" customHeight="1"/>
    <row r="626" s="330" customFormat="1" ht="12.75" customHeight="1"/>
    <row r="627" s="330" customFormat="1" ht="12.75" customHeight="1"/>
    <row r="628" s="330" customFormat="1" ht="12.75" customHeight="1"/>
    <row r="629" s="330" customFormat="1" ht="12.75" customHeight="1"/>
    <row r="630" s="330" customFormat="1" ht="12.75" customHeight="1"/>
    <row r="631" s="330" customFormat="1" ht="12.75" customHeight="1"/>
    <row r="632" s="330" customFormat="1" ht="12.75" customHeight="1"/>
    <row r="633" s="330" customFormat="1" ht="12.75" customHeight="1"/>
    <row r="634" s="330" customFormat="1" ht="12.75" customHeight="1"/>
    <row r="635" s="330" customFormat="1" ht="12.75" customHeight="1"/>
    <row r="636" s="330" customFormat="1" ht="12.75" customHeight="1"/>
    <row r="637" s="330" customFormat="1" ht="12.75" customHeight="1"/>
    <row r="638" s="330" customFormat="1" ht="12.75" customHeight="1"/>
    <row r="639" s="330" customFormat="1" ht="12.75" customHeight="1"/>
    <row r="640" s="330" customFormat="1" ht="12.75" customHeight="1"/>
    <row r="641" s="330" customFormat="1" ht="12.75" customHeight="1"/>
    <row r="642" s="330" customFormat="1" ht="12.75" customHeight="1"/>
    <row r="643" s="330" customFormat="1" ht="12.75" customHeight="1"/>
    <row r="644" s="330" customFormat="1" ht="12.75" customHeight="1"/>
    <row r="645" s="330" customFormat="1" ht="12.75" customHeight="1"/>
    <row r="646" s="330" customFormat="1" ht="12.75" customHeight="1"/>
    <row r="647" s="330" customFormat="1" ht="12.75" customHeight="1"/>
    <row r="648" s="330" customFormat="1" ht="12.75" customHeight="1"/>
    <row r="649" s="330" customFormat="1" ht="12.75" customHeight="1"/>
    <row r="650" s="330" customFormat="1" ht="12.75" customHeight="1"/>
    <row r="651" s="330" customFormat="1" ht="12.75" customHeight="1"/>
    <row r="652" s="330" customFormat="1" ht="12.75" customHeight="1"/>
    <row r="653" s="330" customFormat="1" ht="12.75" customHeight="1"/>
    <row r="654" s="330" customFormat="1" ht="12.75" customHeight="1"/>
    <row r="655" s="330" customFormat="1" ht="12.75" customHeight="1"/>
    <row r="656" s="330" customFormat="1" ht="12.75" customHeight="1"/>
    <row r="657" s="330" customFormat="1" ht="12.75" customHeight="1"/>
    <row r="658" s="330" customFormat="1" ht="12.75" customHeight="1"/>
    <row r="659" s="330" customFormat="1" ht="12.75" customHeight="1"/>
    <row r="660" s="330" customFormat="1" ht="12.75" customHeight="1"/>
    <row r="661" s="330" customFormat="1" ht="12.75" customHeight="1"/>
    <row r="662" s="330" customFormat="1" ht="12.75" customHeight="1"/>
    <row r="663" s="330" customFormat="1" ht="12.75" customHeight="1"/>
    <row r="664" s="330" customFormat="1" ht="12.75" customHeight="1"/>
    <row r="665" s="330" customFormat="1" ht="12.75" customHeight="1"/>
    <row r="666" s="330" customFormat="1" ht="12.75" customHeight="1"/>
    <row r="667" s="330" customFormat="1" ht="12.75" customHeight="1"/>
    <row r="668" s="330" customFormat="1" ht="12.75" customHeight="1"/>
    <row r="669" s="330" customFormat="1" ht="12.75" customHeight="1"/>
    <row r="670" s="330" customFormat="1" ht="12.75" customHeight="1"/>
    <row r="671" s="330" customFormat="1" ht="12.75" customHeight="1"/>
    <row r="672" s="330" customFormat="1" ht="12.75" customHeight="1"/>
    <row r="673" s="330" customFormat="1" ht="12.75" customHeight="1"/>
    <row r="674" s="330" customFormat="1" ht="12.75" customHeight="1"/>
    <row r="675" s="330" customFormat="1" ht="12.75" customHeight="1"/>
    <row r="676" s="330" customFormat="1" ht="12.75" customHeight="1"/>
    <row r="677" s="330" customFormat="1" ht="12.75" customHeight="1"/>
    <row r="678" s="330" customFormat="1" ht="12.75" customHeight="1"/>
    <row r="679" s="330" customFormat="1" ht="12.75" customHeight="1"/>
    <row r="680" s="330" customFormat="1" ht="12.75" customHeight="1"/>
    <row r="681" s="330" customFormat="1" ht="12.75" customHeight="1"/>
    <row r="682" s="330" customFormat="1" ht="12.75" customHeight="1"/>
    <row r="683" s="330" customFormat="1" ht="12.75" customHeight="1"/>
    <row r="684" s="330" customFormat="1" ht="12.75" customHeight="1"/>
    <row r="685" s="330" customFormat="1" ht="12.75" customHeight="1"/>
    <row r="686" s="330" customFormat="1" ht="12.75" customHeight="1"/>
    <row r="687" s="330" customFormat="1" ht="12.75" customHeight="1"/>
    <row r="688" s="330" customFormat="1" ht="12.75" customHeight="1"/>
    <row r="689" s="330" customFormat="1" ht="12.75" customHeight="1"/>
    <row r="690" s="330" customFormat="1" ht="12.75" customHeight="1"/>
    <row r="691" s="330" customFormat="1" ht="12.75" customHeight="1"/>
    <row r="692" s="330" customFormat="1" ht="12.75" customHeight="1"/>
    <row r="693" s="330" customFormat="1" ht="12.75" customHeight="1"/>
    <row r="694" s="330" customFormat="1" ht="12.75" customHeight="1"/>
    <row r="695" s="330" customFormat="1" ht="12.75" customHeight="1"/>
    <row r="696" s="330" customFormat="1" ht="12.75" customHeight="1"/>
    <row r="697" s="330" customFormat="1" ht="12.75" customHeight="1"/>
    <row r="698" s="330" customFormat="1" ht="12.75" customHeight="1"/>
    <row r="699" s="330" customFormat="1" ht="12.75" customHeight="1"/>
    <row r="700" s="330" customFormat="1" ht="12.75" customHeight="1"/>
    <row r="701" s="330" customFormat="1" ht="12.75" customHeight="1"/>
    <row r="702" s="330" customFormat="1" ht="12.75" customHeight="1"/>
    <row r="703" s="330" customFormat="1" ht="12.75" customHeight="1"/>
    <row r="704" s="330" customFormat="1" ht="12.75" customHeight="1"/>
    <row r="705" s="330" customFormat="1" ht="12.75" customHeight="1"/>
    <row r="706" s="330" customFormat="1" ht="12.75" customHeight="1"/>
    <row r="707" s="330" customFormat="1" ht="12.75" customHeight="1"/>
    <row r="708" s="330" customFormat="1" ht="12.75" customHeight="1"/>
    <row r="709" s="330" customFormat="1" ht="12.75" customHeight="1"/>
    <row r="710" s="330" customFormat="1" ht="12.75" customHeight="1"/>
    <row r="711" s="330" customFormat="1" ht="12.75" customHeight="1"/>
    <row r="712" s="330" customFormat="1" ht="12.75" customHeight="1"/>
    <row r="713" s="330" customFormat="1" ht="12.75" customHeight="1"/>
    <row r="714" s="330" customFormat="1" ht="12.75" customHeight="1"/>
    <row r="715" s="330" customFormat="1" ht="12.75" customHeight="1"/>
    <row r="716" s="330" customFormat="1" ht="12.75" customHeight="1"/>
    <row r="717" s="330" customFormat="1" ht="12.75" customHeight="1"/>
    <row r="718" s="330" customFormat="1" ht="12.75" customHeight="1"/>
    <row r="719" s="330" customFormat="1" ht="12.75" customHeight="1"/>
    <row r="720" s="330" customFormat="1" ht="12.75" customHeight="1"/>
    <row r="721" s="330" customFormat="1" ht="12.75" customHeight="1"/>
    <row r="722" s="330" customFormat="1" ht="12.75" customHeight="1"/>
    <row r="723" s="330" customFormat="1" ht="12.75" customHeight="1"/>
    <row r="724" s="330" customFormat="1" ht="12.75" customHeight="1"/>
    <row r="725" s="330" customFormat="1" ht="12.75" customHeight="1"/>
    <row r="726" s="330" customFormat="1" ht="12.75" customHeight="1"/>
    <row r="727" s="330" customFormat="1" ht="12.75" customHeight="1"/>
    <row r="728" s="330" customFormat="1" ht="12.75" customHeight="1"/>
    <row r="729" s="330" customFormat="1" ht="12.75" customHeight="1"/>
    <row r="730" s="330" customFormat="1" ht="12.75" customHeight="1"/>
    <row r="731" s="330" customFormat="1" ht="12.75" customHeight="1"/>
    <row r="732" s="330" customFormat="1" ht="12.75" customHeight="1"/>
    <row r="733" s="330" customFormat="1" ht="12.75" customHeight="1"/>
    <row r="734" s="330" customFormat="1" ht="12.75" customHeight="1"/>
    <row r="735" s="330" customFormat="1" ht="12.75" customHeight="1"/>
    <row r="736" s="330" customFormat="1" ht="12.75" customHeight="1"/>
    <row r="737" s="330" customFormat="1" ht="12.75" customHeight="1"/>
    <row r="738" s="330" customFormat="1" ht="12.75" customHeight="1"/>
    <row r="739" s="330" customFormat="1" ht="12.75" customHeight="1"/>
    <row r="740" s="330" customFormat="1" ht="12.75" customHeight="1"/>
    <row r="741" s="330" customFormat="1" ht="12.75" customHeight="1"/>
    <row r="742" s="330" customFormat="1" ht="12.75" customHeight="1"/>
    <row r="743" s="330" customFormat="1" ht="12.75" customHeight="1"/>
    <row r="744" s="330" customFormat="1" ht="12.75" customHeight="1"/>
    <row r="745" s="330" customFormat="1" ht="12.75" customHeight="1"/>
    <row r="746" s="330" customFormat="1" ht="12.75" customHeight="1"/>
    <row r="747" s="330" customFormat="1" ht="12.75" customHeight="1"/>
    <row r="748" s="330" customFormat="1" ht="12.75" customHeight="1"/>
    <row r="749" s="330" customFormat="1" ht="12.75" customHeight="1"/>
    <row r="750" s="330" customFormat="1" ht="12.75" customHeight="1"/>
    <row r="751" s="330" customFormat="1" ht="12.75" customHeight="1"/>
    <row r="752" s="330" customFormat="1" ht="12.75" customHeight="1"/>
    <row r="753" s="330" customFormat="1" ht="12.75" customHeight="1"/>
    <row r="754" s="330" customFormat="1" ht="12.75" customHeight="1"/>
    <row r="755" s="330" customFormat="1" ht="12.75" customHeight="1"/>
    <row r="756" s="330" customFormat="1" ht="12.75" customHeight="1"/>
    <row r="757" s="330" customFormat="1" ht="12.75" customHeight="1"/>
    <row r="758" s="330" customFormat="1" ht="12.75" customHeight="1"/>
    <row r="759" s="330" customFormat="1" ht="12.75" customHeight="1"/>
    <row r="760" s="330" customFormat="1" ht="12.75" customHeight="1"/>
    <row r="761" s="330" customFormat="1" ht="12.75" customHeight="1"/>
    <row r="762" s="330" customFormat="1" ht="12.75" customHeight="1"/>
    <row r="763" s="330" customFormat="1" ht="12.75" customHeight="1"/>
    <row r="764" s="330" customFormat="1" ht="12.75" customHeight="1"/>
    <row r="765" s="330" customFormat="1" ht="12.75" customHeight="1"/>
    <row r="766" s="330" customFormat="1" ht="12.75" customHeight="1"/>
    <row r="767" s="330" customFormat="1" ht="12.75" customHeight="1"/>
    <row r="768" s="330" customFormat="1" ht="12.75" customHeight="1"/>
    <row r="769" s="330" customFormat="1" ht="12.75" customHeight="1"/>
    <row r="770" s="330" customFormat="1" ht="12.75" customHeight="1"/>
    <row r="771" s="330" customFormat="1" ht="12.75" customHeight="1"/>
    <row r="772" s="330" customFormat="1" ht="12.75" customHeight="1"/>
    <row r="773" s="330" customFormat="1" ht="12.75" customHeight="1"/>
    <row r="774" s="330" customFormat="1" ht="12.75" customHeight="1"/>
    <row r="775" s="330" customFormat="1" ht="12.75" customHeight="1"/>
    <row r="776" s="330" customFormat="1" ht="12.75" customHeight="1"/>
    <row r="777" s="330" customFormat="1" ht="12.75" customHeight="1"/>
    <row r="778" s="330" customFormat="1" ht="12.75" customHeight="1"/>
    <row r="779" s="330" customFormat="1" ht="12.75" customHeight="1"/>
    <row r="780" s="330" customFormat="1" ht="12.75" customHeight="1"/>
    <row r="781" s="330" customFormat="1" ht="12.75" customHeight="1"/>
    <row r="782" s="330" customFormat="1" ht="12.75" customHeight="1"/>
    <row r="783" s="330" customFormat="1" ht="12.75" customHeight="1"/>
    <row r="784" s="330" customFormat="1" ht="12.75" customHeight="1"/>
    <row r="785" s="330" customFormat="1" ht="12.75" customHeight="1"/>
    <row r="786" s="330" customFormat="1" ht="12.75" customHeight="1"/>
    <row r="787" s="330" customFormat="1" ht="12.75" customHeight="1"/>
    <row r="788" s="330" customFormat="1" ht="12.75" customHeight="1"/>
    <row r="789" s="330" customFormat="1" ht="12.75" customHeight="1"/>
    <row r="790" s="330" customFormat="1" ht="12.75" customHeight="1"/>
    <row r="791" s="330" customFormat="1" ht="12.75" customHeight="1"/>
    <row r="792" s="330" customFormat="1" ht="12.75" customHeight="1"/>
    <row r="793" s="330" customFormat="1" ht="12.75" customHeight="1"/>
    <row r="794" s="330" customFormat="1" ht="12.75" customHeight="1"/>
    <row r="795" s="330" customFormat="1" ht="12.75" customHeight="1"/>
    <row r="796" s="330" customFormat="1" ht="12.75" customHeight="1"/>
    <row r="797" s="330" customFormat="1" ht="12.75" customHeight="1"/>
    <row r="798" s="330" customFormat="1" ht="12.75" customHeight="1"/>
    <row r="799" s="330" customFormat="1" ht="12.75" customHeight="1"/>
    <row r="800" s="330" customFormat="1" ht="12.75" customHeight="1"/>
    <row r="801" s="330" customFormat="1" ht="12.75" customHeight="1"/>
    <row r="802" s="330" customFormat="1" ht="12.75" customHeight="1"/>
    <row r="803" s="330" customFormat="1" ht="12.75" customHeight="1"/>
    <row r="804" s="330" customFormat="1" ht="12.75" customHeight="1"/>
    <row r="805" s="330" customFormat="1" ht="12.75" customHeight="1"/>
    <row r="806" s="330" customFormat="1" ht="12.75" customHeight="1"/>
    <row r="807" s="330" customFormat="1" ht="12.75" customHeight="1"/>
    <row r="808" s="330" customFormat="1" ht="12.75" customHeight="1"/>
    <row r="809" s="330" customFormat="1" ht="12.75" customHeight="1"/>
    <row r="810" s="330" customFormat="1" ht="12.75" customHeight="1"/>
    <row r="811" s="330" customFormat="1" ht="12.75" customHeight="1"/>
    <row r="812" s="330" customFormat="1" ht="12.75" customHeight="1"/>
    <row r="813" s="330" customFormat="1" ht="12.75" customHeight="1"/>
    <row r="814" s="330" customFormat="1" ht="12.75" customHeight="1"/>
    <row r="815" s="330" customFormat="1" ht="12.75" customHeight="1"/>
    <row r="816" s="330" customFormat="1" ht="12.75" customHeight="1"/>
    <row r="817" s="330" customFormat="1" ht="12.75" customHeight="1"/>
    <row r="818" s="330" customFormat="1" ht="12.75" customHeight="1"/>
    <row r="819" s="330" customFormat="1" ht="12.75" customHeight="1"/>
    <row r="820" s="330" customFormat="1" ht="12.75" customHeight="1"/>
    <row r="821" s="330" customFormat="1" ht="12.75" customHeight="1"/>
    <row r="822" s="330" customFormat="1" ht="12.75" customHeight="1"/>
    <row r="823" s="330" customFormat="1" ht="12.75" customHeight="1"/>
    <row r="824" s="330" customFormat="1" ht="12.75" customHeight="1"/>
    <row r="825" s="330" customFormat="1" ht="12.75" customHeight="1"/>
    <row r="826" s="330" customFormat="1" ht="12.75" customHeight="1"/>
    <row r="827" s="330" customFormat="1" ht="12.75" customHeight="1"/>
    <row r="828" s="330" customFormat="1" ht="12.75" customHeight="1"/>
    <row r="829" s="330" customFormat="1" ht="12.75" customHeight="1"/>
    <row r="830" s="330" customFormat="1" ht="12.75" customHeight="1"/>
    <row r="831" s="330" customFormat="1" ht="12.75" customHeight="1"/>
    <row r="832" s="330" customFormat="1" ht="12.75" customHeight="1"/>
    <row r="833" s="330" customFormat="1" ht="12.75" customHeight="1"/>
    <row r="834" s="330" customFormat="1" ht="12.75" customHeight="1"/>
    <row r="835" s="330" customFormat="1" ht="12.75" customHeight="1"/>
    <row r="836" s="330" customFormat="1" ht="12.75" customHeight="1"/>
    <row r="837" s="330" customFormat="1" ht="12.75" customHeight="1"/>
    <row r="838" s="330" customFormat="1" ht="12.75" customHeight="1"/>
    <row r="839" s="330" customFormat="1" ht="12.75" customHeight="1"/>
    <row r="840" s="330" customFormat="1" ht="12.75" customHeight="1"/>
    <row r="841" s="330" customFormat="1" ht="12.75" customHeight="1"/>
    <row r="842" s="330" customFormat="1" ht="12.75" customHeight="1"/>
    <row r="843" s="330" customFormat="1" ht="12.75" customHeight="1"/>
    <row r="844" s="330" customFormat="1" ht="12.75" customHeight="1"/>
    <row r="845" s="330" customFormat="1" ht="12.75" customHeight="1"/>
    <row r="846" s="330" customFormat="1" ht="12.75" customHeight="1"/>
    <row r="847" s="330" customFormat="1" ht="12.75" customHeight="1"/>
    <row r="848" s="330" customFormat="1" ht="12.75" customHeight="1"/>
    <row r="849" s="330" customFormat="1" ht="12.75" customHeight="1"/>
    <row r="850" s="330" customFormat="1" ht="12.75" customHeight="1"/>
    <row r="851" s="330" customFormat="1" ht="12.75" customHeight="1"/>
    <row r="852" s="330" customFormat="1" ht="12.75" customHeight="1"/>
    <row r="853" s="330" customFormat="1" ht="12.75" customHeight="1"/>
    <row r="854" s="330" customFormat="1" ht="12.75" customHeight="1"/>
    <row r="855" s="330" customFormat="1" ht="12.75" customHeight="1"/>
    <row r="856" s="330" customFormat="1" ht="12.75" customHeight="1"/>
    <row r="857" s="330" customFormat="1" ht="12.75" customHeight="1"/>
    <row r="858" s="330" customFormat="1" ht="12.75" customHeight="1"/>
    <row r="859" s="330" customFormat="1" ht="12.75" customHeight="1"/>
    <row r="860" s="330" customFormat="1" ht="12.75" customHeight="1"/>
    <row r="861" s="330" customFormat="1" ht="12.75" customHeight="1"/>
    <row r="862" s="330" customFormat="1" ht="12.75" customHeight="1"/>
    <row r="863" s="330" customFormat="1" ht="12.75" customHeight="1"/>
    <row r="864" s="330" customFormat="1" ht="12.75" customHeight="1"/>
    <row r="865" s="330" customFormat="1" ht="12.75" customHeight="1"/>
    <row r="866" s="330" customFormat="1" ht="12.75" customHeight="1"/>
    <row r="867" s="330" customFormat="1" ht="12.75" customHeight="1"/>
    <row r="868" s="330" customFormat="1" ht="12.75" customHeight="1"/>
    <row r="869" s="330" customFormat="1" ht="12.75" customHeight="1"/>
    <row r="870" s="330" customFormat="1" ht="12.75" customHeight="1"/>
    <row r="871" s="330" customFormat="1" ht="12.75" customHeight="1"/>
    <row r="872" s="330" customFormat="1" ht="12.75" customHeight="1"/>
    <row r="873" s="330" customFormat="1" ht="12.75" customHeight="1"/>
    <row r="874" s="330" customFormat="1" ht="12.75" customHeight="1"/>
    <row r="875" s="330" customFormat="1" ht="12.75" customHeight="1"/>
    <row r="876" s="330" customFormat="1" ht="12.75" customHeight="1"/>
    <row r="877" s="330" customFormat="1" ht="12.75" customHeight="1"/>
    <row r="878" s="330" customFormat="1" ht="12.75" customHeight="1"/>
    <row r="879" s="330" customFormat="1" ht="12.75" customHeight="1"/>
    <row r="880" s="330" customFormat="1" ht="12.75" customHeight="1"/>
    <row r="881" s="330" customFormat="1" ht="12.75" customHeight="1"/>
    <row r="882" s="330" customFormat="1" ht="12.75" customHeight="1"/>
    <row r="883" s="330" customFormat="1" ht="12.75" customHeight="1"/>
    <row r="884" s="330" customFormat="1" ht="12.75" customHeight="1"/>
    <row r="885" s="330" customFormat="1" ht="12.75" customHeight="1"/>
    <row r="886" s="330" customFormat="1" ht="12.75" customHeight="1"/>
    <row r="887" s="330" customFormat="1" ht="12.75" customHeight="1"/>
    <row r="888" s="330" customFormat="1" ht="12.75" customHeight="1"/>
    <row r="889" s="330" customFormat="1" ht="12.75" customHeight="1"/>
    <row r="890" s="330" customFormat="1" ht="12.75" customHeight="1"/>
    <row r="891" s="330" customFormat="1" ht="12.75" customHeight="1"/>
    <row r="892" s="330" customFormat="1" ht="12.75" customHeight="1"/>
    <row r="893" s="330" customFormat="1" ht="12.75" customHeight="1"/>
    <row r="894" s="330" customFormat="1" ht="12.75" customHeight="1"/>
    <row r="895" s="330" customFormat="1" ht="12.75" customHeight="1"/>
    <row r="896" s="330" customFormat="1" ht="12.75" customHeight="1"/>
    <row r="897" s="330" customFormat="1" ht="12.75" customHeight="1"/>
    <row r="898" s="330" customFormat="1" ht="12.75" customHeight="1"/>
    <row r="899" s="330" customFormat="1" ht="12.75" customHeight="1"/>
    <row r="900" s="330" customFormat="1" ht="12.75" customHeight="1"/>
    <row r="901" s="330" customFormat="1" ht="12.75" customHeight="1"/>
    <row r="902" s="330" customFormat="1" ht="12.75" customHeight="1"/>
    <row r="903" s="330" customFormat="1" ht="12.75" customHeight="1"/>
    <row r="904" s="330" customFormat="1" ht="12.75" customHeight="1"/>
    <row r="905" s="330" customFormat="1" ht="12.75" customHeight="1"/>
    <row r="906" s="330" customFormat="1" ht="12.75" customHeight="1"/>
    <row r="907" s="330" customFormat="1" ht="12.75" customHeight="1"/>
    <row r="908" s="330" customFormat="1" ht="12.75" customHeight="1"/>
    <row r="909" s="330" customFormat="1" ht="12.75" customHeight="1"/>
    <row r="910" s="330" customFormat="1" ht="12.75" customHeight="1"/>
    <row r="911" s="330" customFormat="1" ht="12.75" customHeight="1"/>
    <row r="912" s="330" customFormat="1" ht="12.75" customHeight="1"/>
    <row r="913" s="330" customFormat="1" ht="12.75" customHeight="1"/>
    <row r="914" s="330" customFormat="1" ht="12.75" customHeight="1"/>
    <row r="915" s="330" customFormat="1" ht="12.75" customHeight="1"/>
    <row r="916" s="330" customFormat="1" ht="12.75" customHeight="1"/>
    <row r="917" s="330" customFormat="1" ht="12.75" customHeight="1"/>
    <row r="918" s="330" customFormat="1" ht="12.75" customHeight="1"/>
    <row r="919" s="330" customFormat="1" ht="12.75" customHeight="1"/>
    <row r="920" s="330" customFormat="1" ht="12.75" customHeight="1"/>
    <row r="921" s="330" customFormat="1" ht="12.75" customHeight="1"/>
    <row r="922" s="330" customFormat="1" ht="12.75" customHeight="1"/>
    <row r="923" s="330" customFormat="1" ht="12.75" customHeight="1"/>
    <row r="924" s="330" customFormat="1" ht="12.75" customHeight="1"/>
    <row r="925" s="330" customFormat="1" ht="12.75" customHeight="1"/>
    <row r="926" s="330" customFormat="1" ht="12.75" customHeight="1"/>
    <row r="927" s="330" customFormat="1" ht="12.75" customHeight="1"/>
    <row r="928" s="330" customFormat="1" ht="12.75" customHeight="1"/>
    <row r="929" s="330" customFormat="1" ht="12.75" customHeight="1"/>
    <row r="930" s="330" customFormat="1" ht="12.75" customHeight="1"/>
    <row r="931" s="330" customFormat="1" ht="12.75" customHeight="1"/>
    <row r="932" s="330" customFormat="1" ht="12.75" customHeight="1"/>
    <row r="933" s="330" customFormat="1" ht="12.75" customHeight="1"/>
    <row r="934" s="330" customFormat="1" ht="12.75" customHeight="1"/>
    <row r="935" s="330" customFormat="1" ht="12.75" customHeight="1"/>
    <row r="936" s="330" customFormat="1" ht="12.75" customHeight="1"/>
    <row r="937" s="330" customFormat="1" ht="12.75" customHeight="1"/>
    <row r="938" s="330" customFormat="1" ht="12.75" customHeight="1"/>
    <row r="939" s="330" customFormat="1" ht="12.75" customHeight="1"/>
    <row r="940" s="330" customFormat="1" ht="12.75" customHeight="1"/>
    <row r="941" s="330" customFormat="1" ht="12.75" customHeight="1"/>
    <row r="942" s="330" customFormat="1" ht="12.75" customHeight="1"/>
    <row r="943" s="330" customFormat="1" ht="12.75" customHeight="1"/>
    <row r="944" s="330" customFormat="1" ht="12.75" customHeight="1"/>
    <row r="945" s="330" customFormat="1" ht="12.75" customHeight="1"/>
    <row r="946" s="330" customFormat="1" ht="12.75" customHeight="1"/>
    <row r="947" s="330" customFormat="1" ht="12.75" customHeight="1"/>
    <row r="948" s="330" customFormat="1" ht="12.75" customHeight="1"/>
    <row r="949" s="330" customFormat="1" ht="12.75" customHeight="1"/>
    <row r="950" s="330" customFormat="1" ht="12.75" customHeight="1"/>
    <row r="951" s="330" customFormat="1" ht="12.75" customHeight="1"/>
    <row r="952" s="330" customFormat="1" ht="12.75" customHeight="1"/>
    <row r="953" s="330" customFormat="1" ht="12.75" customHeight="1"/>
    <row r="954" s="330" customFormat="1" ht="12.75" customHeight="1"/>
    <row r="955" s="330" customFormat="1" ht="12.75" customHeight="1"/>
    <row r="956" s="330" customFormat="1" ht="12.75" customHeight="1"/>
    <row r="957" s="330" customFormat="1" ht="12.75" customHeight="1"/>
    <row r="958" s="330" customFormat="1" ht="12.75" customHeight="1"/>
    <row r="959" s="330" customFormat="1" ht="12.75" customHeight="1"/>
    <row r="960" s="330" customFormat="1" ht="12.75" customHeight="1"/>
    <row r="961" s="330" customFormat="1" ht="12.75" customHeight="1"/>
    <row r="962" s="330" customFormat="1" ht="12.75" customHeight="1"/>
    <row r="963" s="330" customFormat="1" ht="12.75" customHeight="1"/>
    <row r="964" s="330" customFormat="1" ht="12.75" customHeight="1"/>
    <row r="965" s="330" customFormat="1" ht="12.75" customHeight="1"/>
    <row r="966" s="330" customFormat="1" ht="12.75" customHeight="1"/>
    <row r="967" s="330" customFormat="1" ht="12.75" customHeight="1"/>
    <row r="968" s="330" customFormat="1" ht="12.75" customHeight="1"/>
    <row r="969" s="330" customFormat="1" ht="12.75" customHeight="1"/>
    <row r="970" s="330" customFormat="1" ht="12.75" customHeight="1"/>
    <row r="971" s="330" customFormat="1" ht="12.75" customHeight="1"/>
    <row r="972" s="330" customFormat="1" ht="12.75" customHeight="1"/>
    <row r="973" s="330" customFormat="1" ht="12.75" customHeight="1"/>
    <row r="974" s="330" customFormat="1" ht="12.75" customHeight="1"/>
    <row r="975" s="330" customFormat="1" ht="12.75" customHeight="1"/>
    <row r="976" s="330" customFormat="1" ht="12.75" customHeight="1"/>
    <row r="977" s="330" customFormat="1" ht="12.75" customHeight="1"/>
    <row r="978" s="330" customFormat="1" ht="12.75" customHeight="1"/>
    <row r="979" s="330" customFormat="1" ht="12.75" customHeight="1"/>
    <row r="980" s="330" customFormat="1" ht="12.75" customHeight="1"/>
    <row r="981" s="330" customFormat="1" ht="12.75" customHeight="1"/>
    <row r="982" s="330" customFormat="1" ht="12.75" customHeight="1"/>
    <row r="983" s="330" customFormat="1" ht="12.75" customHeight="1"/>
    <row r="984" s="330" customFormat="1" ht="12.75" customHeight="1"/>
    <row r="985" s="330" customFormat="1" ht="12.75" customHeight="1"/>
    <row r="986" s="330" customFormat="1" ht="12.75" customHeight="1"/>
    <row r="987" s="330" customFormat="1" ht="12.75" customHeight="1"/>
    <row r="988" s="330" customFormat="1" ht="12.75" customHeight="1"/>
    <row r="989" s="330" customFormat="1" ht="12.75" customHeight="1"/>
    <row r="990" s="330" customFormat="1" ht="12.75" customHeight="1"/>
    <row r="991" s="330" customFormat="1" ht="12.75" customHeight="1"/>
    <row r="992" s="330" customFormat="1" ht="12.75" customHeight="1"/>
    <row r="993" s="330" customFormat="1" ht="12.75" customHeight="1"/>
    <row r="994" s="330" customFormat="1" ht="12.75" customHeight="1"/>
    <row r="995" s="330" customFormat="1" ht="12.75" customHeight="1"/>
    <row r="996" s="330" customFormat="1" ht="12.75" customHeight="1"/>
    <row r="997" s="330" customFormat="1" ht="12.75" customHeight="1"/>
    <row r="998" s="330" customFormat="1" ht="12.75" customHeight="1"/>
    <row r="999" s="330" customFormat="1" ht="12.75" customHeight="1"/>
    <row r="1000" s="330" customFormat="1" ht="12.75" customHeight="1"/>
    <row r="1001" s="330" customFormat="1" ht="12.75" customHeight="1"/>
    <row r="1002" s="330" customFormat="1" ht="12.75" customHeight="1"/>
    <row r="1003" s="330" customFormat="1" ht="12.75" customHeight="1"/>
    <row r="1004" s="330" customFormat="1" ht="12.75" customHeight="1"/>
    <row r="1005" s="330" customFormat="1" ht="12.75" customHeight="1"/>
    <row r="1006" s="330" customFormat="1" ht="12.75" customHeight="1"/>
    <row r="1007" s="330" customFormat="1" ht="12.75" customHeight="1"/>
    <row r="1008" s="330" customFormat="1" ht="12.75" customHeight="1"/>
    <row r="1009" s="330" customFormat="1" ht="12.75" customHeight="1"/>
    <row r="1010" s="330" customFormat="1" ht="12.75" customHeight="1"/>
    <row r="1011" s="330" customFormat="1" ht="12.75" customHeight="1"/>
    <row r="1012" s="330" customFormat="1" ht="12.75" customHeight="1"/>
    <row r="1013" s="330" customFormat="1" ht="12.75" customHeight="1"/>
    <row r="1014" s="330" customFormat="1" ht="12.75" customHeight="1"/>
    <row r="1015" s="330" customFormat="1" ht="12.75" customHeight="1"/>
    <row r="1016" s="330" customFormat="1" ht="12.75" customHeight="1"/>
    <row r="1017" s="330" customFormat="1" ht="12.75" customHeight="1"/>
    <row r="1018" s="330" customFormat="1" ht="12.75" customHeight="1"/>
    <row r="1019" s="330" customFormat="1" ht="12.75" customHeight="1"/>
    <row r="1020" s="330" customFormat="1" ht="12.75" customHeight="1"/>
    <row r="1021" s="330" customFormat="1" ht="12.75" customHeight="1"/>
    <row r="1022" s="330" customFormat="1" ht="12.75" customHeight="1"/>
    <row r="1023" s="330" customFormat="1" ht="12.75" customHeight="1"/>
    <row r="1024" s="330" customFormat="1" ht="12.75" customHeight="1"/>
    <row r="1025" s="330" customFormat="1" ht="12.75" customHeight="1"/>
    <row r="1026" s="330" customFormat="1" ht="12.75" customHeight="1"/>
    <row r="1027" s="330" customFormat="1" ht="12.75" customHeight="1"/>
    <row r="1028" s="330" customFormat="1" ht="12.75" customHeight="1"/>
    <row r="1029" s="330" customFormat="1" ht="12.75" customHeight="1"/>
    <row r="1030" s="330" customFormat="1" ht="12.75" customHeight="1"/>
    <row r="1031" s="330" customFormat="1" ht="12.75" customHeight="1"/>
    <row r="1032" s="330" customFormat="1" ht="12.75" customHeight="1"/>
    <row r="1033" s="330" customFormat="1" ht="12.75" customHeight="1"/>
    <row r="1034" s="330" customFormat="1" ht="12.75" customHeight="1"/>
    <row r="1035" s="330" customFormat="1" ht="12.75" customHeight="1"/>
    <row r="1036" s="330" customFormat="1" ht="12.75" customHeight="1"/>
    <row r="1037" s="330" customFormat="1" ht="12.75" customHeight="1"/>
    <row r="1038" s="330" customFormat="1" ht="12.75" customHeight="1"/>
    <row r="1039" s="330" customFormat="1" ht="12.75" customHeight="1"/>
    <row r="1040" s="330" customFormat="1" ht="12.75" customHeight="1"/>
    <row r="1041" s="330" customFormat="1" ht="12.75" customHeight="1"/>
    <row r="1042" s="330" customFormat="1" ht="12.75" customHeight="1"/>
    <row r="1043" s="330" customFormat="1" ht="12.75" customHeight="1"/>
    <row r="1044" s="330" customFormat="1" ht="12.75" customHeight="1"/>
    <row r="1045" s="330" customFormat="1" ht="12.75" customHeight="1"/>
    <row r="1046" s="330" customFormat="1" ht="12.75" customHeight="1"/>
    <row r="1047" s="330" customFormat="1" ht="12.75" customHeight="1"/>
    <row r="1048" s="330" customFormat="1" ht="12.75" customHeight="1"/>
    <row r="1049" s="330" customFormat="1" ht="12.75" customHeight="1"/>
    <row r="1050" s="330" customFormat="1" ht="12.75" customHeight="1"/>
    <row r="1051" s="330" customFormat="1" ht="12.75" customHeight="1"/>
    <row r="1052" s="330" customFormat="1" ht="12.75" customHeight="1"/>
    <row r="1053" s="330" customFormat="1" ht="12.75" customHeight="1"/>
    <row r="1054" s="330" customFormat="1" ht="12.75" customHeight="1"/>
    <row r="1055" s="330" customFormat="1" ht="12.75" customHeight="1"/>
    <row r="1056" s="330" customFormat="1" ht="12.75" customHeight="1"/>
    <row r="1057" s="330" customFormat="1" ht="12.75" customHeight="1"/>
    <row r="1058" s="330" customFormat="1" ht="12.75" customHeight="1"/>
    <row r="1059" s="330" customFormat="1" ht="12.75" customHeight="1"/>
    <row r="1060" s="330" customFormat="1" ht="12.75" customHeight="1"/>
    <row r="1061" s="330" customFormat="1" ht="12.75" customHeight="1"/>
    <row r="1062" s="330" customFormat="1" ht="12.75" customHeight="1"/>
    <row r="1063" s="330" customFormat="1" ht="12.75" customHeight="1"/>
    <row r="1064" s="330" customFormat="1" ht="12.75" customHeight="1"/>
    <row r="1065" s="330" customFormat="1" ht="12.75" customHeight="1"/>
    <row r="1066" s="330" customFormat="1" ht="12.75" customHeight="1"/>
    <row r="1067" s="330" customFormat="1" ht="12.75" customHeight="1"/>
    <row r="1068" s="330" customFormat="1" ht="12.75" customHeight="1"/>
    <row r="1069" s="330" customFormat="1" ht="12.75" customHeight="1"/>
    <row r="1070" s="330" customFormat="1" ht="12.75" customHeight="1"/>
    <row r="1071" s="330" customFormat="1" ht="12.75" customHeight="1"/>
    <row r="1072" s="330" customFormat="1" ht="12.75" customHeight="1"/>
    <row r="1073" s="330" customFormat="1" ht="12.75" customHeight="1"/>
    <row r="1074" s="330" customFormat="1" ht="12.75" customHeight="1"/>
    <row r="1075" s="330" customFormat="1" ht="12.75" customHeight="1"/>
    <row r="1076" s="330" customFormat="1" ht="12.75" customHeight="1"/>
    <row r="1077" s="330" customFormat="1" ht="12.75" customHeight="1"/>
    <row r="1078" s="330" customFormat="1" ht="12.75" customHeight="1"/>
    <row r="1079" s="330" customFormat="1" ht="12.75" customHeight="1"/>
    <row r="1080" s="330" customFormat="1" ht="12.75" customHeight="1"/>
    <row r="1081" s="330" customFormat="1" ht="12.75" customHeight="1"/>
    <row r="1082" s="330" customFormat="1" ht="12.75" customHeight="1"/>
    <row r="1083" s="330" customFormat="1" ht="12.75" customHeight="1"/>
    <row r="1084" s="330" customFormat="1" ht="12.75" customHeight="1"/>
    <row r="1085" s="330" customFormat="1" ht="12.75" customHeight="1"/>
    <row r="1086" s="330" customFormat="1" ht="12.75" customHeight="1"/>
    <row r="1087" s="330" customFormat="1" ht="12.75" customHeight="1"/>
    <row r="1088" s="330" customFormat="1" ht="12.75" customHeight="1"/>
    <row r="1089" s="330" customFormat="1" ht="12.75" customHeight="1"/>
    <row r="1090" s="330" customFormat="1" ht="12.75" customHeight="1"/>
    <row r="1091" s="330" customFormat="1" ht="12.75" customHeight="1"/>
    <row r="1092" s="330" customFormat="1" ht="12.75" customHeight="1"/>
    <row r="1093" s="330" customFormat="1" ht="12.75" customHeight="1"/>
    <row r="1094" s="330" customFormat="1" ht="12.75" customHeight="1"/>
    <row r="1095" s="330" customFormat="1" ht="12.75" customHeight="1"/>
    <row r="1096" s="330" customFormat="1" ht="12.75" customHeight="1"/>
    <row r="1097" s="330" customFormat="1" ht="12.75" customHeight="1"/>
    <row r="1098" s="330" customFormat="1" ht="12.75" customHeight="1"/>
    <row r="1099" s="330" customFormat="1" ht="12.75" customHeight="1"/>
    <row r="1100" s="330" customFormat="1" ht="12.75" customHeight="1"/>
  </sheetData>
  <sheetProtection password="F269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1200" verticalDpi="1200" orientation="portrait" paperSize="9" scale="83" r:id="rId3"/>
  <headerFooter alignWithMargins="0">
    <oddHeader>&amp;RSeite &amp;P</oddHeader>
    <oddFooter>&amp;LMinisterium Ländlicher Raum B.-W.
LEL Schwäbisch Gmünd, Abt. 2 (WS, Kr)&amp;C&amp;F &amp;Rgedruckt am: &amp;D</oddFooter>
  </headerFooter>
  <rowBreaks count="1" manualBreakCount="1">
    <brk id="74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K254"/>
  <sheetViews>
    <sheetView showGridLines="0" showZeros="0" workbookViewId="0" topLeftCell="A1">
      <pane ySplit="6" topLeftCell="BM7" activePane="bottomLeft" state="frozen"/>
      <selection pane="topLeft" activeCell="C1" sqref="C1"/>
      <selection pane="bottomLeft" activeCell="Z3" sqref="Z3:AD3"/>
    </sheetView>
  </sheetViews>
  <sheetFormatPr defaultColWidth="11.421875" defaultRowHeight="12.75"/>
  <cols>
    <col min="1" max="1" width="3.7109375" style="202" hidden="1" customWidth="1"/>
    <col min="2" max="2" width="6.7109375" style="203" hidden="1" customWidth="1"/>
    <col min="3" max="3" width="3.28125" style="0" customWidth="1"/>
    <col min="4" max="4" width="3.7109375" style="0" customWidth="1"/>
    <col min="5" max="5" width="0.71875" style="194" customWidth="1"/>
    <col min="6" max="53" width="2.7109375" style="0" customWidth="1"/>
    <col min="54" max="55" width="1.7109375" style="0" customWidth="1"/>
    <col min="56" max="62" width="4.7109375" style="0" customWidth="1"/>
    <col min="63" max="63" width="15.28125" style="0" hidden="1" customWidth="1"/>
    <col min="64" max="117" width="4.7109375" style="0" customWidth="1"/>
  </cols>
  <sheetData>
    <row r="1" spans="2:54" ht="38.25" customHeight="1">
      <c r="B1" s="202" t="b">
        <v>1</v>
      </c>
      <c r="C1" s="33"/>
      <c r="D1" s="33"/>
      <c r="E1" s="18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2:54" ht="3" customHeight="1">
      <c r="B2" s="203" t="b">
        <v>1</v>
      </c>
      <c r="C2" s="33"/>
      <c r="D2" s="33"/>
      <c r="E2" s="18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2:54" ht="24" customHeight="1" thickBot="1">
      <c r="B3" s="203" t="b">
        <v>1</v>
      </c>
      <c r="C3" s="33"/>
      <c r="D3" s="33"/>
      <c r="E3" s="183"/>
      <c r="F3" s="34" t="s">
        <v>373</v>
      </c>
      <c r="G3" s="34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5" t="s">
        <v>376</v>
      </c>
      <c r="Y3" s="35"/>
      <c r="Z3" s="530"/>
      <c r="AA3" s="530"/>
      <c r="AB3" s="530"/>
      <c r="AC3" s="530"/>
      <c r="AD3" s="530"/>
      <c r="AE3" s="36"/>
      <c r="AF3" s="33"/>
      <c r="AG3" s="33"/>
      <c r="AH3" s="33"/>
      <c r="AI3" s="33"/>
      <c r="AJ3" s="35" t="s">
        <v>374</v>
      </c>
      <c r="AK3" s="35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33"/>
    </row>
    <row r="4" spans="2:54" ht="3" customHeight="1">
      <c r="B4" s="203" t="b">
        <v>1</v>
      </c>
      <c r="C4" s="33"/>
      <c r="D4" s="33"/>
      <c r="E4" s="183"/>
      <c r="F4" s="34"/>
      <c r="G4" s="34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5"/>
      <c r="Y4" s="35"/>
      <c r="Z4" s="160"/>
      <c r="AA4" s="160"/>
      <c r="AB4" s="160"/>
      <c r="AC4" s="160"/>
      <c r="AD4" s="160"/>
      <c r="AE4" s="36"/>
      <c r="AF4" s="33"/>
      <c r="AG4" s="33"/>
      <c r="AH4" s="33"/>
      <c r="AI4" s="33"/>
      <c r="AJ4" s="35"/>
      <c r="AK4" s="35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33"/>
    </row>
    <row r="5" spans="2:54" ht="13.5" customHeight="1" thickBot="1">
      <c r="B5" s="203" t="b">
        <v>1</v>
      </c>
      <c r="C5" s="33"/>
      <c r="D5" s="33"/>
      <c r="E5" s="183"/>
      <c r="F5" s="536" t="s">
        <v>176</v>
      </c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33"/>
      <c r="AF5" s="33"/>
      <c r="AG5" s="33"/>
      <c r="AH5" s="33"/>
      <c r="AI5" s="33"/>
      <c r="AJ5" s="33"/>
      <c r="AK5" s="33"/>
      <c r="AL5" s="33"/>
      <c r="AM5" s="38" t="s">
        <v>375</v>
      </c>
      <c r="AN5" s="526" t="s">
        <v>566</v>
      </c>
      <c r="AO5" s="526"/>
      <c r="AP5" s="522"/>
      <c r="AQ5" s="522"/>
      <c r="AR5" s="522"/>
      <c r="AS5" s="522"/>
      <c r="AT5" s="181" t="s">
        <v>562</v>
      </c>
      <c r="AU5" s="522"/>
      <c r="AV5" s="522"/>
      <c r="AW5" s="522"/>
      <c r="AX5" s="182" t="s">
        <v>562</v>
      </c>
      <c r="AY5" s="522"/>
      <c r="AZ5" s="522"/>
      <c r="BA5" s="522"/>
      <c r="BB5" s="33"/>
    </row>
    <row r="6" spans="2:54" ht="13.5" customHeight="1">
      <c r="B6" s="203" t="b">
        <v>1</v>
      </c>
      <c r="C6" s="33"/>
      <c r="D6" s="33"/>
      <c r="E6" s="183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525" t="s">
        <v>563</v>
      </c>
      <c r="AQ6" s="525"/>
      <c r="AR6" s="525"/>
      <c r="AS6" s="525"/>
      <c r="AT6" s="33"/>
      <c r="AU6" s="525" t="s">
        <v>564</v>
      </c>
      <c r="AV6" s="525"/>
      <c r="AW6" s="525"/>
      <c r="AX6" s="33"/>
      <c r="AY6" s="535" t="s">
        <v>565</v>
      </c>
      <c r="AZ6" s="535"/>
      <c r="BA6" s="535"/>
      <c r="BB6" s="33"/>
    </row>
    <row r="7" spans="1:54" s="2" customFormat="1" ht="24.75" customHeight="1" thickBot="1">
      <c r="A7" s="206"/>
      <c r="B7" s="203" t="b">
        <v>1</v>
      </c>
      <c r="C7" s="471"/>
      <c r="D7" s="39"/>
      <c r="E7" s="184"/>
      <c r="F7" s="2" t="s">
        <v>377</v>
      </c>
      <c r="H7" s="2" t="s">
        <v>569</v>
      </c>
      <c r="BB7" s="39"/>
    </row>
    <row r="8" spans="1:54" s="4" customFormat="1" ht="15.75" customHeight="1" thickTop="1">
      <c r="A8" s="207"/>
      <c r="B8" s="203" t="b">
        <v>1</v>
      </c>
      <c r="C8" s="40"/>
      <c r="D8" s="40"/>
      <c r="E8" s="185"/>
      <c r="F8" s="527" t="s">
        <v>386</v>
      </c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9"/>
      <c r="Y8" s="533" t="s">
        <v>387</v>
      </c>
      <c r="Z8" s="533"/>
      <c r="AA8" s="533"/>
      <c r="AB8" s="533"/>
      <c r="AC8" s="534"/>
      <c r="AD8" s="533" t="s">
        <v>570</v>
      </c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4"/>
      <c r="BB8" s="40"/>
    </row>
    <row r="9" spans="1:54" s="13" customFormat="1" ht="12.75" customHeight="1">
      <c r="A9" s="202"/>
      <c r="B9" s="203" t="b">
        <v>1</v>
      </c>
      <c r="C9" s="41"/>
      <c r="D9" s="41"/>
      <c r="E9" s="186"/>
      <c r="F9" s="547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2"/>
      <c r="Y9" s="568" t="s">
        <v>388</v>
      </c>
      <c r="Z9" s="568"/>
      <c r="AA9" s="568"/>
      <c r="AB9" s="568"/>
      <c r="AC9" s="569"/>
      <c r="AD9" s="531" t="s">
        <v>381</v>
      </c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2"/>
      <c r="AP9" s="531" t="s">
        <v>380</v>
      </c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2"/>
      <c r="BB9" s="41"/>
    </row>
    <row r="10" spans="1:54" s="3" customFormat="1" ht="15" customHeight="1" thickBot="1">
      <c r="A10" s="208"/>
      <c r="B10" s="203" t="b">
        <v>1</v>
      </c>
      <c r="C10" s="37"/>
      <c r="D10" s="37"/>
      <c r="E10" s="187"/>
      <c r="F10" s="623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5"/>
      <c r="Y10" s="69"/>
      <c r="Z10" s="69" t="s">
        <v>382</v>
      </c>
      <c r="AA10" s="69"/>
      <c r="AB10" s="74" t="s">
        <v>458</v>
      </c>
      <c r="AC10" s="70"/>
      <c r="AD10" s="75"/>
      <c r="AE10" s="75"/>
      <c r="AF10" s="75"/>
      <c r="AG10" s="75"/>
      <c r="AH10" s="75"/>
      <c r="AI10" s="74" t="s">
        <v>459</v>
      </c>
      <c r="AJ10" s="75"/>
      <c r="AK10" s="523" t="s">
        <v>385</v>
      </c>
      <c r="AL10" s="523"/>
      <c r="AM10" s="523"/>
      <c r="AN10" s="523"/>
      <c r="AO10" s="524"/>
      <c r="AP10" s="75"/>
      <c r="AQ10" s="75"/>
      <c r="AR10" s="75"/>
      <c r="AS10" s="75"/>
      <c r="AT10" s="74" t="s">
        <v>458</v>
      </c>
      <c r="AU10" s="76" t="s">
        <v>383</v>
      </c>
      <c r="AV10" s="74" t="s">
        <v>459</v>
      </c>
      <c r="AW10" s="75"/>
      <c r="AX10" s="75"/>
      <c r="AY10" s="75"/>
      <c r="AZ10" s="75"/>
      <c r="BA10" s="77"/>
      <c r="BB10" s="37"/>
    </row>
    <row r="11" spans="1:54" s="17" customFormat="1" ht="19.5" customHeight="1" thickBot="1" thickTop="1">
      <c r="A11" s="209">
        <v>1</v>
      </c>
      <c r="B11" s="203" t="b">
        <v>1</v>
      </c>
      <c r="C11" s="488"/>
      <c r="D11" s="489"/>
      <c r="E11" s="188"/>
      <c r="F11" s="514">
        <f>IF(C11&lt;1,"",VLOOKUP(C11,Tabelle1!$A$2:$B$160,2,FALSE))</f>
      </c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>
        <v>100</v>
      </c>
      <c r="S11" s="515"/>
      <c r="T11" s="515"/>
      <c r="U11" s="515"/>
      <c r="V11" s="515"/>
      <c r="W11" s="515"/>
      <c r="X11" s="516"/>
      <c r="Y11" s="517"/>
      <c r="Z11" s="518"/>
      <c r="AA11" s="518"/>
      <c r="AB11" s="518"/>
      <c r="AC11" s="519"/>
      <c r="AD11" s="520">
        <f>IF(C11=0,0,VLOOKUP(C11,Tabelle1!$A$2:$C$160,3,FALSE))</f>
        <v>0</v>
      </c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1">
        <f>Y11*AD11</f>
        <v>0</v>
      </c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42"/>
    </row>
    <row r="12" spans="1:54" s="17" customFormat="1" ht="19.5" customHeight="1" thickBot="1">
      <c r="A12" s="209">
        <v>2</v>
      </c>
      <c r="B12" s="203" t="b">
        <v>1</v>
      </c>
      <c r="C12" s="488"/>
      <c r="D12" s="489"/>
      <c r="E12" s="188"/>
      <c r="F12" s="514">
        <f>IF(C12&lt;1,"",VLOOKUP(C12,Tabelle1!$A$2:$B$160,2,FALSE))</f>
      </c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>
        <v>100</v>
      </c>
      <c r="S12" s="515"/>
      <c r="T12" s="515"/>
      <c r="U12" s="515"/>
      <c r="V12" s="515"/>
      <c r="W12" s="515"/>
      <c r="X12" s="516"/>
      <c r="Y12" s="517"/>
      <c r="Z12" s="518"/>
      <c r="AA12" s="518"/>
      <c r="AB12" s="518"/>
      <c r="AC12" s="519"/>
      <c r="AD12" s="520">
        <f>IF(C12=0,0,VLOOKUP(C12,Tabelle1!$A$2:$C$160,3,FALSE))</f>
        <v>0</v>
      </c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1">
        <f aca="true" t="shared" si="0" ref="AP12:AP75">Y12*AD12</f>
        <v>0</v>
      </c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42"/>
    </row>
    <row r="13" spans="1:54" s="17" customFormat="1" ht="19.5" customHeight="1" thickBot="1">
      <c r="A13" s="209">
        <v>3</v>
      </c>
      <c r="B13" s="203" t="b">
        <v>1</v>
      </c>
      <c r="C13" s="488"/>
      <c r="D13" s="489"/>
      <c r="E13" s="188"/>
      <c r="F13" s="514">
        <f>IF(C13&lt;1,"",VLOOKUP(C13,Tabelle1!$A$2:$B$160,2,FALSE))</f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>
        <v>100</v>
      </c>
      <c r="S13" s="515"/>
      <c r="T13" s="515"/>
      <c r="U13" s="515"/>
      <c r="V13" s="515"/>
      <c r="W13" s="515"/>
      <c r="X13" s="516"/>
      <c r="Y13" s="517"/>
      <c r="Z13" s="518"/>
      <c r="AA13" s="518"/>
      <c r="AB13" s="518"/>
      <c r="AC13" s="519"/>
      <c r="AD13" s="520">
        <f>IF(C13=0,0,VLOOKUP(C13,Tabelle1!$A$2:$C$160,3,FALSE))</f>
        <v>0</v>
      </c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1">
        <f t="shared" si="0"/>
        <v>0</v>
      </c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42"/>
    </row>
    <row r="14" spans="1:54" s="17" customFormat="1" ht="19.5" customHeight="1" thickBot="1">
      <c r="A14" s="209">
        <v>4</v>
      </c>
      <c r="B14" s="203" t="b">
        <v>1</v>
      </c>
      <c r="C14" s="488"/>
      <c r="D14" s="489"/>
      <c r="E14" s="188"/>
      <c r="F14" s="514">
        <f>IF(C14&lt;1,"",VLOOKUP(C14,Tabelle1!$A$2:$B$160,2,FALSE))</f>
      </c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>
        <v>100</v>
      </c>
      <c r="S14" s="515"/>
      <c r="T14" s="515"/>
      <c r="U14" s="515"/>
      <c r="V14" s="515"/>
      <c r="W14" s="515"/>
      <c r="X14" s="516"/>
      <c r="Y14" s="517"/>
      <c r="Z14" s="518"/>
      <c r="AA14" s="518"/>
      <c r="AB14" s="518"/>
      <c r="AC14" s="519"/>
      <c r="AD14" s="520">
        <f>IF(C14=0,0,VLOOKUP(C14,Tabelle1!$A$2:$C$160,3,FALSE))</f>
        <v>0</v>
      </c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1">
        <f t="shared" si="0"/>
        <v>0</v>
      </c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42"/>
    </row>
    <row r="15" spans="1:54" s="17" customFormat="1" ht="19.5" customHeight="1" thickBot="1">
      <c r="A15" s="209">
        <v>5</v>
      </c>
      <c r="B15" s="203" t="b">
        <v>1</v>
      </c>
      <c r="C15" s="488"/>
      <c r="D15" s="489"/>
      <c r="E15" s="188"/>
      <c r="F15" s="514">
        <f>IF(C15&lt;1,"",VLOOKUP(C15,Tabelle1!$A$2:$B$160,2,FALSE))</f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>
        <v>100</v>
      </c>
      <c r="S15" s="515"/>
      <c r="T15" s="515"/>
      <c r="U15" s="515"/>
      <c r="V15" s="515"/>
      <c r="W15" s="515"/>
      <c r="X15" s="516"/>
      <c r="Y15" s="517"/>
      <c r="Z15" s="518"/>
      <c r="AA15" s="518"/>
      <c r="AB15" s="518"/>
      <c r="AC15" s="519"/>
      <c r="AD15" s="520">
        <f>IF(C15=0,0,VLOOKUP(C15,Tabelle1!$A$2:$C$160,3,FALSE))</f>
        <v>0</v>
      </c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1">
        <f t="shared" si="0"/>
        <v>0</v>
      </c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42"/>
    </row>
    <row r="16" spans="1:54" s="17" customFormat="1" ht="19.5" customHeight="1" thickBot="1">
      <c r="A16" s="209">
        <v>6</v>
      </c>
      <c r="B16" s="203" t="b">
        <v>1</v>
      </c>
      <c r="C16" s="488"/>
      <c r="D16" s="489"/>
      <c r="E16" s="188"/>
      <c r="F16" s="514">
        <f>IF(C16&lt;1,"",VLOOKUP(C16,Tabelle1!$A$2:$B$160,2,FALSE))</f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>
        <v>100</v>
      </c>
      <c r="S16" s="515"/>
      <c r="T16" s="515"/>
      <c r="U16" s="515"/>
      <c r="V16" s="515"/>
      <c r="W16" s="515"/>
      <c r="X16" s="516"/>
      <c r="Y16" s="517"/>
      <c r="Z16" s="518"/>
      <c r="AA16" s="518"/>
      <c r="AB16" s="518"/>
      <c r="AC16" s="519"/>
      <c r="AD16" s="520">
        <f>IF(C16=0,0,VLOOKUP(C16,Tabelle1!$A$2:$C$160,3,FALSE))</f>
        <v>0</v>
      </c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1">
        <f t="shared" si="0"/>
        <v>0</v>
      </c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42"/>
    </row>
    <row r="17" spans="1:54" s="17" customFormat="1" ht="19.5" customHeight="1" thickBot="1">
      <c r="A17" s="209">
        <v>7</v>
      </c>
      <c r="B17" s="203" t="b">
        <v>1</v>
      </c>
      <c r="C17" s="488"/>
      <c r="D17" s="489"/>
      <c r="E17" s="188"/>
      <c r="F17" s="514">
        <f>IF(C17&lt;1,"",VLOOKUP(C17,Tabelle1!$A$2:$B$160,2,FALSE))</f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>
        <v>100</v>
      </c>
      <c r="S17" s="515"/>
      <c r="T17" s="515"/>
      <c r="U17" s="515"/>
      <c r="V17" s="515"/>
      <c r="W17" s="515"/>
      <c r="X17" s="516"/>
      <c r="Y17" s="517"/>
      <c r="Z17" s="518"/>
      <c r="AA17" s="518"/>
      <c r="AB17" s="518"/>
      <c r="AC17" s="519"/>
      <c r="AD17" s="520">
        <f>IF(C17=0,0,VLOOKUP(C17,Tabelle1!$A$2:$C$160,3,FALSE))</f>
        <v>0</v>
      </c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1">
        <f t="shared" si="0"/>
        <v>0</v>
      </c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42"/>
    </row>
    <row r="18" spans="1:54" s="17" customFormat="1" ht="19.5" customHeight="1" thickBot="1">
      <c r="A18" s="209">
        <v>8</v>
      </c>
      <c r="B18" s="203" t="b">
        <v>1</v>
      </c>
      <c r="C18" s="488"/>
      <c r="D18" s="489"/>
      <c r="E18" s="188"/>
      <c r="F18" s="514">
        <f>IF(C18&lt;1,"",VLOOKUP(C18,Tabelle1!$A$2:$B$160,2,FALSE))</f>
      </c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>
        <v>100</v>
      </c>
      <c r="S18" s="515"/>
      <c r="T18" s="515"/>
      <c r="U18" s="515"/>
      <c r="V18" s="515"/>
      <c r="W18" s="515"/>
      <c r="X18" s="516"/>
      <c r="Y18" s="517"/>
      <c r="Z18" s="518"/>
      <c r="AA18" s="518"/>
      <c r="AB18" s="518"/>
      <c r="AC18" s="519"/>
      <c r="AD18" s="520">
        <f>IF(C18=0,0,VLOOKUP(C18,Tabelle1!$A$2:$C$160,3,FALSE))</f>
        <v>0</v>
      </c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1">
        <f t="shared" si="0"/>
        <v>0</v>
      </c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42"/>
    </row>
    <row r="19" spans="1:54" s="17" customFormat="1" ht="19.5" customHeight="1" thickBot="1">
      <c r="A19" s="209">
        <v>9</v>
      </c>
      <c r="B19" s="203" t="b">
        <v>1</v>
      </c>
      <c r="C19" s="488"/>
      <c r="D19" s="489"/>
      <c r="E19" s="188"/>
      <c r="F19" s="514">
        <f>IF(C19&lt;1,"",VLOOKUP(C19,Tabelle1!$A$2:$B$160,2,FALSE))</f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>
        <v>100</v>
      </c>
      <c r="S19" s="515"/>
      <c r="T19" s="515"/>
      <c r="U19" s="515"/>
      <c r="V19" s="515"/>
      <c r="W19" s="515"/>
      <c r="X19" s="516"/>
      <c r="Y19" s="517"/>
      <c r="Z19" s="518"/>
      <c r="AA19" s="518"/>
      <c r="AB19" s="518"/>
      <c r="AC19" s="519"/>
      <c r="AD19" s="520">
        <f>IF(C19=0,0,VLOOKUP(C19,Tabelle1!$A$2:$C$160,3,FALSE))</f>
        <v>0</v>
      </c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1">
        <f t="shared" si="0"/>
        <v>0</v>
      </c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42"/>
    </row>
    <row r="20" spans="1:54" s="17" customFormat="1" ht="19.5" customHeight="1" thickBot="1">
      <c r="A20" s="209">
        <v>10</v>
      </c>
      <c r="B20" s="203" t="b">
        <v>1</v>
      </c>
      <c r="C20" s="488"/>
      <c r="D20" s="489"/>
      <c r="E20" s="188"/>
      <c r="F20" s="514">
        <f>IF(C20&lt;1,"",VLOOKUP(C20,Tabelle1!$A$2:$B$160,2,FALSE))</f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>
        <v>100</v>
      </c>
      <c r="S20" s="515"/>
      <c r="T20" s="515"/>
      <c r="U20" s="515"/>
      <c r="V20" s="515"/>
      <c r="W20" s="515"/>
      <c r="X20" s="516"/>
      <c r="Y20" s="517"/>
      <c r="Z20" s="518"/>
      <c r="AA20" s="518"/>
      <c r="AB20" s="518"/>
      <c r="AC20" s="519"/>
      <c r="AD20" s="520">
        <f>IF(C20=0,0,VLOOKUP(C20,Tabelle1!$A$2:$C$160,3,FALSE))</f>
        <v>0</v>
      </c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1">
        <f t="shared" si="0"/>
        <v>0</v>
      </c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42"/>
    </row>
    <row r="21" spans="1:54" s="17" customFormat="1" ht="19.5" customHeight="1" hidden="1" thickBot="1">
      <c r="A21" s="209">
        <v>11</v>
      </c>
      <c r="B21" s="203" t="b">
        <f>IF(A21&lt;=Formulargestalter!$M$14,TRUE,IF(C21&gt;0,TRUE,FALSE))</f>
        <v>0</v>
      </c>
      <c r="C21" s="488"/>
      <c r="D21" s="489"/>
      <c r="E21" s="188"/>
      <c r="F21" s="514">
        <f>IF(C21&lt;1,"",VLOOKUP(C21,Tabelle1!$A$2:$B$160,2,FALSE))</f>
      </c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>
        <v>100</v>
      </c>
      <c r="S21" s="515"/>
      <c r="T21" s="515"/>
      <c r="U21" s="515"/>
      <c r="V21" s="515"/>
      <c r="W21" s="515"/>
      <c r="X21" s="516"/>
      <c r="Y21" s="517"/>
      <c r="Z21" s="518"/>
      <c r="AA21" s="518"/>
      <c r="AB21" s="518"/>
      <c r="AC21" s="519"/>
      <c r="AD21" s="520">
        <f>IF(C21=0,0,VLOOKUP(C21,Tabelle1!$A$2:$C$160,3,FALSE))</f>
        <v>0</v>
      </c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1">
        <f t="shared" si="0"/>
        <v>0</v>
      </c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42"/>
    </row>
    <row r="22" spans="1:54" s="17" customFormat="1" ht="19.5" customHeight="1" hidden="1" thickBot="1">
      <c r="A22" s="209">
        <v>12</v>
      </c>
      <c r="B22" s="203" t="b">
        <f>IF(A22&lt;=Formulargestalter!$M$14,TRUE,IF(C22&gt;0,TRUE,FALSE))</f>
        <v>0</v>
      </c>
      <c r="C22" s="488"/>
      <c r="D22" s="489"/>
      <c r="E22" s="188"/>
      <c r="F22" s="514">
        <f>IF(C22&lt;1,"",VLOOKUP(C22,Tabelle1!$A$2:$B$160,2,FALSE))</f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>
        <v>100</v>
      </c>
      <c r="S22" s="515"/>
      <c r="T22" s="515"/>
      <c r="U22" s="515"/>
      <c r="V22" s="515"/>
      <c r="W22" s="515"/>
      <c r="X22" s="516"/>
      <c r="Y22" s="517"/>
      <c r="Z22" s="518"/>
      <c r="AA22" s="518"/>
      <c r="AB22" s="518"/>
      <c r="AC22" s="519"/>
      <c r="AD22" s="520">
        <f>IF(C22=0,0,VLOOKUP(C22,Tabelle1!$A$2:$C$160,3,FALSE))</f>
        <v>0</v>
      </c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1">
        <f t="shared" si="0"/>
        <v>0</v>
      </c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42"/>
    </row>
    <row r="23" spans="1:54" s="17" customFormat="1" ht="19.5" customHeight="1" hidden="1" thickBot="1">
      <c r="A23" s="209">
        <v>13</v>
      </c>
      <c r="B23" s="203" t="b">
        <f>IF(A23&lt;=Formulargestalter!$M$14,TRUE,IF(C23&gt;0,TRUE,FALSE))</f>
        <v>0</v>
      </c>
      <c r="C23" s="488"/>
      <c r="D23" s="489"/>
      <c r="E23" s="188"/>
      <c r="F23" s="514">
        <f>IF(C23&lt;1,"",VLOOKUP(C23,Tabelle1!$A$2:$B$160,2,FALSE))</f>
      </c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>
        <v>100</v>
      </c>
      <c r="S23" s="515"/>
      <c r="T23" s="515"/>
      <c r="U23" s="515"/>
      <c r="V23" s="515"/>
      <c r="W23" s="515"/>
      <c r="X23" s="516"/>
      <c r="Y23" s="517"/>
      <c r="Z23" s="518"/>
      <c r="AA23" s="518"/>
      <c r="AB23" s="518"/>
      <c r="AC23" s="519"/>
      <c r="AD23" s="520">
        <f>IF(C23=0,0,VLOOKUP(C23,Tabelle1!$A$2:$C$160,3,FALSE))</f>
        <v>0</v>
      </c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1">
        <f t="shared" si="0"/>
        <v>0</v>
      </c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42"/>
    </row>
    <row r="24" spans="1:54" s="17" customFormat="1" ht="19.5" customHeight="1" hidden="1" thickBot="1">
      <c r="A24" s="209">
        <v>14</v>
      </c>
      <c r="B24" s="203" t="b">
        <f>IF(A24&lt;=Formulargestalter!$M$14,TRUE,IF(C24&gt;0,TRUE,FALSE))</f>
        <v>0</v>
      </c>
      <c r="C24" s="488"/>
      <c r="D24" s="489"/>
      <c r="E24" s="188"/>
      <c r="F24" s="514">
        <f>IF(C24&lt;1,"",VLOOKUP(C24,Tabelle1!$A$2:$B$160,2,FALSE))</f>
      </c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>
        <v>100</v>
      </c>
      <c r="S24" s="515"/>
      <c r="T24" s="515"/>
      <c r="U24" s="515"/>
      <c r="V24" s="515"/>
      <c r="W24" s="515"/>
      <c r="X24" s="516"/>
      <c r="Y24" s="517"/>
      <c r="Z24" s="518"/>
      <c r="AA24" s="518"/>
      <c r="AB24" s="518"/>
      <c r="AC24" s="519"/>
      <c r="AD24" s="520">
        <f>IF(C24=0,0,VLOOKUP(C24,Tabelle1!$A$2:$C$160,3,FALSE))</f>
        <v>0</v>
      </c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1">
        <f t="shared" si="0"/>
        <v>0</v>
      </c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42"/>
    </row>
    <row r="25" spans="1:54" s="17" customFormat="1" ht="19.5" customHeight="1" hidden="1" thickBot="1">
      <c r="A25" s="209">
        <v>15</v>
      </c>
      <c r="B25" s="203" t="b">
        <f>IF(A25&lt;=Formulargestalter!$M$14,TRUE,IF(C25&gt;0,TRUE,FALSE))</f>
        <v>0</v>
      </c>
      <c r="C25" s="488"/>
      <c r="D25" s="489"/>
      <c r="E25" s="188"/>
      <c r="F25" s="514">
        <f>IF(C25&lt;1,"",VLOOKUP(C25,Tabelle1!$A$2:$B$160,2,FALSE))</f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>
        <v>100</v>
      </c>
      <c r="S25" s="515"/>
      <c r="T25" s="515"/>
      <c r="U25" s="515"/>
      <c r="V25" s="515"/>
      <c r="W25" s="515"/>
      <c r="X25" s="516"/>
      <c r="Y25" s="517"/>
      <c r="Z25" s="518"/>
      <c r="AA25" s="518"/>
      <c r="AB25" s="518"/>
      <c r="AC25" s="519"/>
      <c r="AD25" s="520">
        <f>IF(C25=0,0,VLOOKUP(C25,Tabelle1!$A$2:$C$160,3,FALSE))</f>
        <v>0</v>
      </c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1">
        <f t="shared" si="0"/>
        <v>0</v>
      </c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42"/>
    </row>
    <row r="26" spans="1:54" s="17" customFormat="1" ht="19.5" customHeight="1" hidden="1" thickBot="1">
      <c r="A26" s="209">
        <v>16</v>
      </c>
      <c r="B26" s="203" t="b">
        <f>IF(A26&lt;=Formulargestalter!$M$14,TRUE,IF(C26&gt;0,TRUE,FALSE))</f>
        <v>0</v>
      </c>
      <c r="C26" s="488"/>
      <c r="D26" s="489"/>
      <c r="E26" s="188"/>
      <c r="F26" s="514">
        <f>IF(C26&lt;1,"",VLOOKUP(C26,Tabelle1!$A$2:$B$160,2,FALSE))</f>
      </c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>
        <v>100</v>
      </c>
      <c r="S26" s="515"/>
      <c r="T26" s="515"/>
      <c r="U26" s="515"/>
      <c r="V26" s="515"/>
      <c r="W26" s="515"/>
      <c r="X26" s="516"/>
      <c r="Y26" s="517"/>
      <c r="Z26" s="518"/>
      <c r="AA26" s="518"/>
      <c r="AB26" s="518"/>
      <c r="AC26" s="519"/>
      <c r="AD26" s="520">
        <f>IF(C26=0,0,VLOOKUP(C26,Tabelle1!$A$2:$C$160,3,FALSE))</f>
        <v>0</v>
      </c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1">
        <f t="shared" si="0"/>
        <v>0</v>
      </c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521"/>
      <c r="BB26" s="42"/>
    </row>
    <row r="27" spans="1:54" s="17" customFormat="1" ht="19.5" customHeight="1" hidden="1" thickBot="1">
      <c r="A27" s="209">
        <v>17</v>
      </c>
      <c r="B27" s="203" t="b">
        <f>IF(A27&lt;=Formulargestalter!$M$14,TRUE,IF(C27&gt;0,TRUE,FALSE))</f>
        <v>0</v>
      </c>
      <c r="C27" s="488"/>
      <c r="D27" s="489"/>
      <c r="E27" s="188"/>
      <c r="F27" s="514">
        <f>IF(C27&lt;1,"",VLOOKUP(C27,Tabelle1!$A$2:$B$160,2,FALSE))</f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>
        <v>100</v>
      </c>
      <c r="S27" s="515"/>
      <c r="T27" s="515"/>
      <c r="U27" s="515"/>
      <c r="V27" s="515"/>
      <c r="W27" s="515"/>
      <c r="X27" s="516"/>
      <c r="Y27" s="517"/>
      <c r="Z27" s="518"/>
      <c r="AA27" s="518"/>
      <c r="AB27" s="518"/>
      <c r="AC27" s="519"/>
      <c r="AD27" s="520">
        <f>IF(C27=0,0,VLOOKUP(C27,Tabelle1!$A$2:$C$160,3,FALSE))</f>
        <v>0</v>
      </c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1">
        <f t="shared" si="0"/>
        <v>0</v>
      </c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42"/>
    </row>
    <row r="28" spans="1:54" s="17" customFormat="1" ht="19.5" customHeight="1" hidden="1" thickBot="1">
      <c r="A28" s="209">
        <v>18</v>
      </c>
      <c r="B28" s="203" t="b">
        <f>IF(A28&lt;=Formulargestalter!$M$14,TRUE,IF(C28&gt;0,TRUE,FALSE))</f>
        <v>0</v>
      </c>
      <c r="C28" s="488"/>
      <c r="D28" s="489"/>
      <c r="E28" s="188"/>
      <c r="F28" s="514">
        <f>IF(C28&lt;1,"",VLOOKUP(C28,Tabelle1!$A$2:$B$160,2,FALSE))</f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>
        <v>100</v>
      </c>
      <c r="S28" s="515"/>
      <c r="T28" s="515"/>
      <c r="U28" s="515"/>
      <c r="V28" s="515"/>
      <c r="W28" s="515"/>
      <c r="X28" s="516"/>
      <c r="Y28" s="517"/>
      <c r="Z28" s="518"/>
      <c r="AA28" s="518"/>
      <c r="AB28" s="518"/>
      <c r="AC28" s="519"/>
      <c r="AD28" s="520">
        <f>IF(C28=0,0,VLOOKUP(C28,Tabelle1!$A$2:$C$160,3,FALSE))</f>
        <v>0</v>
      </c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1">
        <f t="shared" si="0"/>
        <v>0</v>
      </c>
      <c r="AQ28" s="521"/>
      <c r="AR28" s="521"/>
      <c r="AS28" s="521"/>
      <c r="AT28" s="521"/>
      <c r="AU28" s="521"/>
      <c r="AV28" s="521"/>
      <c r="AW28" s="521"/>
      <c r="AX28" s="521"/>
      <c r="AY28" s="521"/>
      <c r="AZ28" s="521"/>
      <c r="BA28" s="521"/>
      <c r="BB28" s="42"/>
    </row>
    <row r="29" spans="1:54" s="17" customFormat="1" ht="19.5" customHeight="1" hidden="1" thickBot="1">
      <c r="A29" s="209">
        <v>19</v>
      </c>
      <c r="B29" s="203" t="b">
        <f>IF(A29&lt;=Formulargestalter!$M$14,TRUE,IF(C29&gt;0,TRUE,FALSE))</f>
        <v>0</v>
      </c>
      <c r="C29" s="488"/>
      <c r="D29" s="489"/>
      <c r="E29" s="188"/>
      <c r="F29" s="514">
        <f>IF(C29&lt;1,"",VLOOKUP(C29,Tabelle1!$A$2:$B$160,2,FALSE))</f>
      </c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>
        <v>100</v>
      </c>
      <c r="S29" s="515"/>
      <c r="T29" s="515"/>
      <c r="U29" s="515"/>
      <c r="V29" s="515"/>
      <c r="W29" s="515"/>
      <c r="X29" s="516"/>
      <c r="Y29" s="517"/>
      <c r="Z29" s="518"/>
      <c r="AA29" s="518"/>
      <c r="AB29" s="518"/>
      <c r="AC29" s="519"/>
      <c r="AD29" s="520">
        <f>IF(C29=0,0,VLOOKUP(C29,Tabelle1!$A$2:$C$160,3,FALSE))</f>
        <v>0</v>
      </c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1">
        <f t="shared" si="0"/>
        <v>0</v>
      </c>
      <c r="AQ29" s="521"/>
      <c r="AR29" s="521"/>
      <c r="AS29" s="521"/>
      <c r="AT29" s="521"/>
      <c r="AU29" s="521"/>
      <c r="AV29" s="521"/>
      <c r="AW29" s="521"/>
      <c r="AX29" s="521"/>
      <c r="AY29" s="521"/>
      <c r="AZ29" s="521"/>
      <c r="BA29" s="521"/>
      <c r="BB29" s="42"/>
    </row>
    <row r="30" spans="1:54" s="17" customFormat="1" ht="19.5" customHeight="1" hidden="1" thickBot="1">
      <c r="A30" s="209">
        <v>20</v>
      </c>
      <c r="B30" s="203" t="b">
        <f>IF(A30&lt;=Formulargestalter!$M$14,TRUE,IF(C30&gt;0,TRUE,FALSE))</f>
        <v>0</v>
      </c>
      <c r="C30" s="488"/>
      <c r="D30" s="489"/>
      <c r="E30" s="188"/>
      <c r="F30" s="514">
        <f>IF(C30&lt;1,"",VLOOKUP(C30,Tabelle1!$A$2:$B$160,2,FALSE))</f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>
        <v>100</v>
      </c>
      <c r="S30" s="515"/>
      <c r="T30" s="515"/>
      <c r="U30" s="515"/>
      <c r="V30" s="515"/>
      <c r="W30" s="515"/>
      <c r="X30" s="516"/>
      <c r="Y30" s="517"/>
      <c r="Z30" s="518"/>
      <c r="AA30" s="518"/>
      <c r="AB30" s="518"/>
      <c r="AC30" s="519"/>
      <c r="AD30" s="520">
        <f>IF(C30=0,0,VLOOKUP(C30,Tabelle1!$A$2:$C$160,3,FALSE))</f>
        <v>0</v>
      </c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1">
        <f t="shared" si="0"/>
        <v>0</v>
      </c>
      <c r="AQ30" s="521"/>
      <c r="AR30" s="521"/>
      <c r="AS30" s="521"/>
      <c r="AT30" s="521"/>
      <c r="AU30" s="521"/>
      <c r="AV30" s="521"/>
      <c r="AW30" s="521"/>
      <c r="AX30" s="521"/>
      <c r="AY30" s="521"/>
      <c r="AZ30" s="521"/>
      <c r="BA30" s="521"/>
      <c r="BB30" s="42"/>
    </row>
    <row r="31" spans="1:54" s="17" customFormat="1" ht="19.5" customHeight="1" hidden="1" thickBot="1">
      <c r="A31" s="209">
        <v>21</v>
      </c>
      <c r="B31" s="203" t="b">
        <f>IF(A31&lt;=Formulargestalter!$M$14,TRUE,IF(C31&gt;0,TRUE,FALSE))</f>
        <v>0</v>
      </c>
      <c r="C31" s="488"/>
      <c r="D31" s="489"/>
      <c r="E31" s="188"/>
      <c r="F31" s="514">
        <f>IF(C31&lt;1,"",VLOOKUP(C31,Tabelle1!$A$2:$B$160,2,FALSE))</f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>
        <v>100</v>
      </c>
      <c r="S31" s="515"/>
      <c r="T31" s="515"/>
      <c r="U31" s="515"/>
      <c r="V31" s="515"/>
      <c r="W31" s="515"/>
      <c r="X31" s="516"/>
      <c r="Y31" s="517"/>
      <c r="Z31" s="518"/>
      <c r="AA31" s="518"/>
      <c r="AB31" s="518"/>
      <c r="AC31" s="519"/>
      <c r="AD31" s="520">
        <f>IF(C31=0,0,VLOOKUP(C31,Tabelle1!$A$2:$C$160,3,FALSE))</f>
        <v>0</v>
      </c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1">
        <f t="shared" si="0"/>
        <v>0</v>
      </c>
      <c r="AQ31" s="521"/>
      <c r="AR31" s="521"/>
      <c r="AS31" s="521"/>
      <c r="AT31" s="521"/>
      <c r="AU31" s="521"/>
      <c r="AV31" s="521"/>
      <c r="AW31" s="521"/>
      <c r="AX31" s="521"/>
      <c r="AY31" s="521"/>
      <c r="AZ31" s="521"/>
      <c r="BA31" s="521"/>
      <c r="BB31" s="42"/>
    </row>
    <row r="32" spans="1:54" s="17" customFormat="1" ht="19.5" customHeight="1" hidden="1" thickBot="1">
      <c r="A32" s="209">
        <v>22</v>
      </c>
      <c r="B32" s="203" t="b">
        <f>IF(A32&lt;=Formulargestalter!$M$14,TRUE,IF(C32&gt;0,TRUE,FALSE))</f>
        <v>0</v>
      </c>
      <c r="C32" s="488"/>
      <c r="D32" s="489"/>
      <c r="E32" s="188"/>
      <c r="F32" s="514">
        <f>IF(C32&lt;1,"",VLOOKUP(C32,Tabelle1!$A$2:$B$160,2,FALSE))</f>
      </c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>
        <v>100</v>
      </c>
      <c r="S32" s="515"/>
      <c r="T32" s="515"/>
      <c r="U32" s="515"/>
      <c r="V32" s="515"/>
      <c r="W32" s="515"/>
      <c r="X32" s="516"/>
      <c r="Y32" s="517"/>
      <c r="Z32" s="518"/>
      <c r="AA32" s="518"/>
      <c r="AB32" s="518"/>
      <c r="AC32" s="519"/>
      <c r="AD32" s="520">
        <f>IF(C32=0,0,VLOOKUP(C32,Tabelle1!$A$2:$C$160,3,FALSE))</f>
        <v>0</v>
      </c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1">
        <f t="shared" si="0"/>
        <v>0</v>
      </c>
      <c r="AQ32" s="521"/>
      <c r="AR32" s="521"/>
      <c r="AS32" s="521"/>
      <c r="AT32" s="521"/>
      <c r="AU32" s="521"/>
      <c r="AV32" s="521"/>
      <c r="AW32" s="521"/>
      <c r="AX32" s="521"/>
      <c r="AY32" s="521"/>
      <c r="AZ32" s="521"/>
      <c r="BA32" s="521"/>
      <c r="BB32" s="42"/>
    </row>
    <row r="33" spans="1:54" s="17" customFormat="1" ht="19.5" customHeight="1" hidden="1" thickBot="1">
      <c r="A33" s="209">
        <v>23</v>
      </c>
      <c r="B33" s="203" t="b">
        <f>IF(A33&lt;=Formulargestalter!$M$14,TRUE,IF(C33&gt;0,TRUE,FALSE))</f>
        <v>0</v>
      </c>
      <c r="C33" s="488"/>
      <c r="D33" s="489"/>
      <c r="E33" s="188"/>
      <c r="F33" s="514">
        <f>IF(C33&lt;1,"",VLOOKUP(C33,Tabelle1!$A$2:$B$160,2,FALSE))</f>
      </c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>
        <v>100</v>
      </c>
      <c r="S33" s="515"/>
      <c r="T33" s="515"/>
      <c r="U33" s="515"/>
      <c r="V33" s="515"/>
      <c r="W33" s="515"/>
      <c r="X33" s="516"/>
      <c r="Y33" s="517"/>
      <c r="Z33" s="518"/>
      <c r="AA33" s="518"/>
      <c r="AB33" s="518"/>
      <c r="AC33" s="519"/>
      <c r="AD33" s="520">
        <f>IF(C33=0,0,VLOOKUP(C33,Tabelle1!$A$2:$C$160,3,FALSE))</f>
        <v>0</v>
      </c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1">
        <f t="shared" si="0"/>
        <v>0</v>
      </c>
      <c r="AQ33" s="521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42"/>
    </row>
    <row r="34" spans="1:54" s="17" customFormat="1" ht="19.5" customHeight="1" hidden="1" thickBot="1">
      <c r="A34" s="209">
        <v>24</v>
      </c>
      <c r="B34" s="203" t="b">
        <f>IF(A34&lt;=Formulargestalter!$M$14,TRUE,IF(C34&gt;0,TRUE,FALSE))</f>
        <v>0</v>
      </c>
      <c r="C34" s="488"/>
      <c r="D34" s="489"/>
      <c r="E34" s="188"/>
      <c r="F34" s="514">
        <f>IF(C34&lt;1,"",VLOOKUP(C34,Tabelle1!$A$2:$B$160,2,FALSE))</f>
      </c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>
        <v>100</v>
      </c>
      <c r="S34" s="515"/>
      <c r="T34" s="515"/>
      <c r="U34" s="515"/>
      <c r="V34" s="515"/>
      <c r="W34" s="515"/>
      <c r="X34" s="516"/>
      <c r="Y34" s="517"/>
      <c r="Z34" s="518"/>
      <c r="AA34" s="518"/>
      <c r="AB34" s="518"/>
      <c r="AC34" s="519"/>
      <c r="AD34" s="520">
        <f>IF(C34=0,0,VLOOKUP(C34,Tabelle1!$A$2:$C$160,3,FALSE))</f>
        <v>0</v>
      </c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1">
        <f t="shared" si="0"/>
        <v>0</v>
      </c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42"/>
    </row>
    <row r="35" spans="1:54" s="17" customFormat="1" ht="19.5" customHeight="1" hidden="1" thickBot="1">
      <c r="A35" s="209">
        <v>25</v>
      </c>
      <c r="B35" s="203" t="b">
        <f>IF(A35&lt;=Formulargestalter!$M$14,TRUE,IF(C35&gt;0,TRUE,FALSE))</f>
        <v>0</v>
      </c>
      <c r="C35" s="488"/>
      <c r="D35" s="489"/>
      <c r="E35" s="188"/>
      <c r="F35" s="514">
        <f>IF(C35&lt;1,"",VLOOKUP(C35,Tabelle1!$A$2:$B$160,2,FALSE))</f>
      </c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>
        <v>100</v>
      </c>
      <c r="S35" s="515"/>
      <c r="T35" s="515"/>
      <c r="U35" s="515"/>
      <c r="V35" s="515"/>
      <c r="W35" s="515"/>
      <c r="X35" s="516"/>
      <c r="Y35" s="517"/>
      <c r="Z35" s="518"/>
      <c r="AA35" s="518"/>
      <c r="AB35" s="518"/>
      <c r="AC35" s="519"/>
      <c r="AD35" s="520">
        <f>IF(C35=0,0,VLOOKUP(C35,Tabelle1!$A$2:$C$160,3,FALSE))</f>
        <v>0</v>
      </c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1">
        <f t="shared" si="0"/>
        <v>0</v>
      </c>
      <c r="AQ35" s="521"/>
      <c r="AR35" s="521"/>
      <c r="AS35" s="521"/>
      <c r="AT35" s="521"/>
      <c r="AU35" s="521"/>
      <c r="AV35" s="521"/>
      <c r="AW35" s="521"/>
      <c r="AX35" s="521"/>
      <c r="AY35" s="521"/>
      <c r="AZ35" s="521"/>
      <c r="BA35" s="521"/>
      <c r="BB35" s="42"/>
    </row>
    <row r="36" spans="1:54" s="17" customFormat="1" ht="19.5" customHeight="1" hidden="1" thickBot="1">
      <c r="A36" s="209">
        <v>26</v>
      </c>
      <c r="B36" s="203" t="b">
        <f>IF(A36&lt;=Formulargestalter!$M$14,TRUE,IF(C36&gt;0,TRUE,FALSE))</f>
        <v>0</v>
      </c>
      <c r="C36" s="488"/>
      <c r="D36" s="489"/>
      <c r="E36" s="188"/>
      <c r="F36" s="514">
        <f>IF(C36&lt;1,"",VLOOKUP(C36,Tabelle1!$A$2:$B$160,2,FALSE))</f>
      </c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>
        <v>100</v>
      </c>
      <c r="S36" s="515"/>
      <c r="T36" s="515"/>
      <c r="U36" s="515"/>
      <c r="V36" s="515"/>
      <c r="W36" s="515"/>
      <c r="X36" s="516"/>
      <c r="Y36" s="517"/>
      <c r="Z36" s="518"/>
      <c r="AA36" s="518"/>
      <c r="AB36" s="518"/>
      <c r="AC36" s="519"/>
      <c r="AD36" s="520">
        <f>IF(C36=0,0,VLOOKUP(C36,Tabelle1!$A$2:$C$160,3,FALSE))</f>
        <v>0</v>
      </c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1">
        <f t="shared" si="0"/>
        <v>0</v>
      </c>
      <c r="AQ36" s="521"/>
      <c r="AR36" s="521"/>
      <c r="AS36" s="521"/>
      <c r="AT36" s="521"/>
      <c r="AU36" s="521"/>
      <c r="AV36" s="521"/>
      <c r="AW36" s="521"/>
      <c r="AX36" s="521"/>
      <c r="AY36" s="521"/>
      <c r="AZ36" s="521"/>
      <c r="BA36" s="521"/>
      <c r="BB36" s="42"/>
    </row>
    <row r="37" spans="1:54" s="17" customFormat="1" ht="19.5" customHeight="1" hidden="1" thickBot="1">
      <c r="A37" s="209">
        <v>27</v>
      </c>
      <c r="B37" s="203" t="b">
        <f>IF(A37&lt;=Formulargestalter!$M$14,TRUE,IF(C37&gt;0,TRUE,FALSE))</f>
        <v>0</v>
      </c>
      <c r="C37" s="488"/>
      <c r="D37" s="489"/>
      <c r="E37" s="188"/>
      <c r="F37" s="514">
        <f>IF(C37&lt;1,"",VLOOKUP(C37,Tabelle1!$A$2:$B$160,2,FALSE))</f>
      </c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>
        <v>100</v>
      </c>
      <c r="S37" s="515"/>
      <c r="T37" s="515"/>
      <c r="U37" s="515"/>
      <c r="V37" s="515"/>
      <c r="W37" s="515"/>
      <c r="X37" s="516"/>
      <c r="Y37" s="517"/>
      <c r="Z37" s="518"/>
      <c r="AA37" s="518"/>
      <c r="AB37" s="518"/>
      <c r="AC37" s="519"/>
      <c r="AD37" s="520">
        <f>IF(C37=0,0,VLOOKUP(C37,Tabelle1!$A$2:$C$160,3,FALSE))</f>
        <v>0</v>
      </c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1">
        <f t="shared" si="0"/>
        <v>0</v>
      </c>
      <c r="AQ37" s="521"/>
      <c r="AR37" s="521"/>
      <c r="AS37" s="521"/>
      <c r="AT37" s="521"/>
      <c r="AU37" s="521"/>
      <c r="AV37" s="521"/>
      <c r="AW37" s="521"/>
      <c r="AX37" s="521"/>
      <c r="AY37" s="521"/>
      <c r="AZ37" s="521"/>
      <c r="BA37" s="521"/>
      <c r="BB37" s="42"/>
    </row>
    <row r="38" spans="1:54" s="17" customFormat="1" ht="19.5" customHeight="1" hidden="1" thickBot="1">
      <c r="A38" s="209">
        <v>28</v>
      </c>
      <c r="B38" s="203" t="b">
        <f>IF(A38&lt;=Formulargestalter!$M$14,TRUE,IF(C38&gt;0,TRUE,FALSE))</f>
        <v>0</v>
      </c>
      <c r="C38" s="488"/>
      <c r="D38" s="489"/>
      <c r="E38" s="188"/>
      <c r="F38" s="514">
        <f>IF(C38&lt;1,"",VLOOKUP(C38,Tabelle1!$A$2:$B$160,2,FALSE))</f>
      </c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>
        <v>100</v>
      </c>
      <c r="S38" s="515"/>
      <c r="T38" s="515"/>
      <c r="U38" s="515"/>
      <c r="V38" s="515"/>
      <c r="W38" s="515"/>
      <c r="X38" s="516"/>
      <c r="Y38" s="517"/>
      <c r="Z38" s="518"/>
      <c r="AA38" s="518"/>
      <c r="AB38" s="518"/>
      <c r="AC38" s="519"/>
      <c r="AD38" s="520">
        <f>IF(C38=0,0,VLOOKUP(C38,Tabelle1!$A$2:$C$160,3,FALSE))</f>
        <v>0</v>
      </c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1">
        <f t="shared" si="0"/>
        <v>0</v>
      </c>
      <c r="AQ38" s="521"/>
      <c r="AR38" s="521"/>
      <c r="AS38" s="521"/>
      <c r="AT38" s="521"/>
      <c r="AU38" s="521"/>
      <c r="AV38" s="521"/>
      <c r="AW38" s="521"/>
      <c r="AX38" s="521"/>
      <c r="AY38" s="521"/>
      <c r="AZ38" s="521"/>
      <c r="BA38" s="521"/>
      <c r="BB38" s="42"/>
    </row>
    <row r="39" spans="1:54" s="17" customFormat="1" ht="19.5" customHeight="1" hidden="1" thickBot="1">
      <c r="A39" s="209">
        <v>29</v>
      </c>
      <c r="B39" s="203" t="b">
        <f>IF(A39&lt;=Formulargestalter!$M$14,TRUE,IF(C39&gt;0,TRUE,FALSE))</f>
        <v>0</v>
      </c>
      <c r="C39" s="488"/>
      <c r="D39" s="489"/>
      <c r="E39" s="188"/>
      <c r="F39" s="514">
        <f>IF(C39&lt;1,"",VLOOKUP(C39,Tabelle1!$A$2:$B$160,2,FALSE))</f>
      </c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>
        <v>100</v>
      </c>
      <c r="S39" s="515"/>
      <c r="T39" s="515"/>
      <c r="U39" s="515"/>
      <c r="V39" s="515"/>
      <c r="W39" s="515"/>
      <c r="X39" s="516"/>
      <c r="Y39" s="517"/>
      <c r="Z39" s="518"/>
      <c r="AA39" s="518"/>
      <c r="AB39" s="518"/>
      <c r="AC39" s="519"/>
      <c r="AD39" s="520">
        <f>IF(C39=0,0,VLOOKUP(C39,Tabelle1!$A$2:$C$160,3,FALSE))</f>
        <v>0</v>
      </c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1">
        <f t="shared" si="0"/>
        <v>0</v>
      </c>
      <c r="AQ39" s="521"/>
      <c r="AR39" s="521"/>
      <c r="AS39" s="521"/>
      <c r="AT39" s="521"/>
      <c r="AU39" s="521"/>
      <c r="AV39" s="521"/>
      <c r="AW39" s="521"/>
      <c r="AX39" s="521"/>
      <c r="AY39" s="521"/>
      <c r="AZ39" s="521"/>
      <c r="BA39" s="521"/>
      <c r="BB39" s="42"/>
    </row>
    <row r="40" spans="1:54" s="17" customFormat="1" ht="19.5" customHeight="1" hidden="1" thickBot="1">
      <c r="A40" s="209">
        <v>30</v>
      </c>
      <c r="B40" s="203" t="b">
        <f>IF(A40&lt;=Formulargestalter!$M$14,TRUE,IF(C40&gt;0,TRUE,FALSE))</f>
        <v>0</v>
      </c>
      <c r="C40" s="488"/>
      <c r="D40" s="489"/>
      <c r="E40" s="188"/>
      <c r="F40" s="514">
        <f>IF(C40&lt;1,"",VLOOKUP(C40,Tabelle1!$A$2:$B$160,2,FALSE))</f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>
        <v>100</v>
      </c>
      <c r="S40" s="515"/>
      <c r="T40" s="515"/>
      <c r="U40" s="515"/>
      <c r="V40" s="515"/>
      <c r="W40" s="515"/>
      <c r="X40" s="516"/>
      <c r="Y40" s="517"/>
      <c r="Z40" s="518"/>
      <c r="AA40" s="518"/>
      <c r="AB40" s="518"/>
      <c r="AC40" s="519"/>
      <c r="AD40" s="520">
        <f>IF(C40=0,0,VLOOKUP(C40,Tabelle1!$A$2:$C$160,3,FALSE))</f>
        <v>0</v>
      </c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1">
        <f t="shared" si="0"/>
        <v>0</v>
      </c>
      <c r="AQ40" s="521"/>
      <c r="AR40" s="521"/>
      <c r="AS40" s="521"/>
      <c r="AT40" s="521"/>
      <c r="AU40" s="521"/>
      <c r="AV40" s="521"/>
      <c r="AW40" s="521"/>
      <c r="AX40" s="521"/>
      <c r="AY40" s="521"/>
      <c r="AZ40" s="521"/>
      <c r="BA40" s="521"/>
      <c r="BB40" s="42"/>
    </row>
    <row r="41" spans="1:54" s="17" customFormat="1" ht="19.5" customHeight="1" hidden="1" thickBot="1">
      <c r="A41" s="209">
        <v>31</v>
      </c>
      <c r="B41" s="203" t="b">
        <f>IF(A41&lt;=Formulargestalter!$M$14,TRUE,IF(C41&gt;0,TRUE,FALSE))</f>
        <v>0</v>
      </c>
      <c r="C41" s="488"/>
      <c r="D41" s="489"/>
      <c r="E41" s="188"/>
      <c r="F41" s="514">
        <f>IF(C41&lt;1,"",VLOOKUP(C41,Tabelle1!$A$2:$B$160,2,FALSE))</f>
      </c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>
        <v>100</v>
      </c>
      <c r="S41" s="515"/>
      <c r="T41" s="515"/>
      <c r="U41" s="515"/>
      <c r="V41" s="515"/>
      <c r="W41" s="515"/>
      <c r="X41" s="516"/>
      <c r="Y41" s="517"/>
      <c r="Z41" s="518"/>
      <c r="AA41" s="518"/>
      <c r="AB41" s="518"/>
      <c r="AC41" s="519"/>
      <c r="AD41" s="520">
        <f>IF(C41=0,0,VLOOKUP(C41,Tabelle1!$A$2:$C$160,3,FALSE))</f>
        <v>0</v>
      </c>
      <c r="AE41" s="520"/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1">
        <f t="shared" si="0"/>
        <v>0</v>
      </c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42"/>
    </row>
    <row r="42" spans="1:54" s="17" customFormat="1" ht="19.5" customHeight="1" hidden="1" thickBot="1">
      <c r="A42" s="209">
        <v>32</v>
      </c>
      <c r="B42" s="203" t="b">
        <f>IF(A42&lt;=Formulargestalter!$M$14,TRUE,IF(C42&gt;0,TRUE,FALSE))</f>
        <v>0</v>
      </c>
      <c r="C42" s="488"/>
      <c r="D42" s="489"/>
      <c r="E42" s="188"/>
      <c r="F42" s="514">
        <f>IF(C42&lt;1,"",VLOOKUP(C42,Tabelle1!$A$2:$B$160,2,FALSE))</f>
      </c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>
        <v>100</v>
      </c>
      <c r="S42" s="515"/>
      <c r="T42" s="515"/>
      <c r="U42" s="515"/>
      <c r="V42" s="515"/>
      <c r="W42" s="515"/>
      <c r="X42" s="516"/>
      <c r="Y42" s="517"/>
      <c r="Z42" s="518"/>
      <c r="AA42" s="518"/>
      <c r="AB42" s="518"/>
      <c r="AC42" s="519"/>
      <c r="AD42" s="520">
        <f>IF(C42=0,0,VLOOKUP(C42,Tabelle1!$A$2:$C$160,3,FALSE))</f>
        <v>0</v>
      </c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1">
        <f t="shared" si="0"/>
        <v>0</v>
      </c>
      <c r="AQ42" s="521"/>
      <c r="AR42" s="521"/>
      <c r="AS42" s="521"/>
      <c r="AT42" s="521"/>
      <c r="AU42" s="521"/>
      <c r="AV42" s="521"/>
      <c r="AW42" s="521"/>
      <c r="AX42" s="521"/>
      <c r="AY42" s="521"/>
      <c r="AZ42" s="521"/>
      <c r="BA42" s="521"/>
      <c r="BB42" s="42"/>
    </row>
    <row r="43" spans="1:54" s="17" customFormat="1" ht="19.5" customHeight="1" hidden="1" thickBot="1">
      <c r="A43" s="209">
        <v>33</v>
      </c>
      <c r="B43" s="203" t="b">
        <f>IF(A43&lt;=Formulargestalter!$M$14,TRUE,IF(C43&gt;0,TRUE,FALSE))</f>
        <v>0</v>
      </c>
      <c r="C43" s="488"/>
      <c r="D43" s="489"/>
      <c r="E43" s="188"/>
      <c r="F43" s="514">
        <f>IF(C43&lt;1,"",VLOOKUP(C43,Tabelle1!$A$2:$B$160,2,FALSE))</f>
      </c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>
        <v>100</v>
      </c>
      <c r="S43" s="515"/>
      <c r="T43" s="515"/>
      <c r="U43" s="515"/>
      <c r="V43" s="515"/>
      <c r="W43" s="515"/>
      <c r="X43" s="516"/>
      <c r="Y43" s="517"/>
      <c r="Z43" s="518"/>
      <c r="AA43" s="518"/>
      <c r="AB43" s="518"/>
      <c r="AC43" s="519"/>
      <c r="AD43" s="520">
        <f>IF(C43=0,0,VLOOKUP(C43,Tabelle1!$A$2:$C$160,3,FALSE))</f>
        <v>0</v>
      </c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1">
        <f t="shared" si="0"/>
        <v>0</v>
      </c>
      <c r="AQ43" s="521"/>
      <c r="AR43" s="521"/>
      <c r="AS43" s="521"/>
      <c r="AT43" s="521"/>
      <c r="AU43" s="521"/>
      <c r="AV43" s="521"/>
      <c r="AW43" s="521"/>
      <c r="AX43" s="521"/>
      <c r="AY43" s="521"/>
      <c r="AZ43" s="521"/>
      <c r="BA43" s="521"/>
      <c r="BB43" s="42"/>
    </row>
    <row r="44" spans="1:54" s="17" customFormat="1" ht="19.5" customHeight="1" hidden="1" thickBot="1">
      <c r="A44" s="209">
        <v>34</v>
      </c>
      <c r="B44" s="203" t="b">
        <f>IF(A44&lt;=Formulargestalter!$M$14,TRUE,IF(C44&gt;0,TRUE,FALSE))</f>
        <v>0</v>
      </c>
      <c r="C44" s="488"/>
      <c r="D44" s="489"/>
      <c r="E44" s="188"/>
      <c r="F44" s="514">
        <f>IF(C44&lt;1,"",VLOOKUP(C44,Tabelle1!$A$2:$B$160,2,FALSE))</f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>
        <v>100</v>
      </c>
      <c r="S44" s="515"/>
      <c r="T44" s="515"/>
      <c r="U44" s="515"/>
      <c r="V44" s="515"/>
      <c r="W44" s="515"/>
      <c r="X44" s="516"/>
      <c r="Y44" s="517"/>
      <c r="Z44" s="518"/>
      <c r="AA44" s="518"/>
      <c r="AB44" s="518"/>
      <c r="AC44" s="519"/>
      <c r="AD44" s="520">
        <f>IF(C44=0,0,VLOOKUP(C44,Tabelle1!$A$2:$C$160,3,FALSE))</f>
        <v>0</v>
      </c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1">
        <f t="shared" si="0"/>
        <v>0</v>
      </c>
      <c r="AQ44" s="521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42"/>
    </row>
    <row r="45" spans="1:54" s="17" customFormat="1" ht="19.5" customHeight="1" hidden="1" thickBot="1">
      <c r="A45" s="209">
        <v>35</v>
      </c>
      <c r="B45" s="203" t="b">
        <f>IF(A45&lt;=Formulargestalter!$M$14,TRUE,IF(C45&gt;0,TRUE,FALSE))</f>
        <v>0</v>
      </c>
      <c r="C45" s="488"/>
      <c r="D45" s="489"/>
      <c r="E45" s="188"/>
      <c r="F45" s="514">
        <f>IF(C45&lt;1,"",VLOOKUP(C45,Tabelle1!$A$2:$B$160,2,FALSE))</f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>
        <v>100</v>
      </c>
      <c r="S45" s="515"/>
      <c r="T45" s="515"/>
      <c r="U45" s="515"/>
      <c r="V45" s="515"/>
      <c r="W45" s="515"/>
      <c r="X45" s="516"/>
      <c r="Y45" s="517"/>
      <c r="Z45" s="518"/>
      <c r="AA45" s="518"/>
      <c r="AB45" s="518"/>
      <c r="AC45" s="519"/>
      <c r="AD45" s="520">
        <f>IF(C45=0,0,VLOOKUP(C45,Tabelle1!$A$2:$C$160,3,FALSE))</f>
        <v>0</v>
      </c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1">
        <f t="shared" si="0"/>
        <v>0</v>
      </c>
      <c r="AQ45" s="521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42"/>
    </row>
    <row r="46" spans="1:54" s="17" customFormat="1" ht="19.5" customHeight="1" hidden="1" thickBot="1">
      <c r="A46" s="209">
        <v>36</v>
      </c>
      <c r="B46" s="203" t="b">
        <f>IF(A46&lt;=Formulargestalter!$M$14,TRUE,IF(C46&gt;0,TRUE,FALSE))</f>
        <v>0</v>
      </c>
      <c r="C46" s="488"/>
      <c r="D46" s="489"/>
      <c r="E46" s="188"/>
      <c r="F46" s="514">
        <f>IF(C46&lt;1,"",VLOOKUP(C46,Tabelle1!$A$2:$B$160,2,FALSE))</f>
      </c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>
        <v>100</v>
      </c>
      <c r="S46" s="515"/>
      <c r="T46" s="515"/>
      <c r="U46" s="515"/>
      <c r="V46" s="515"/>
      <c r="W46" s="515"/>
      <c r="X46" s="516"/>
      <c r="Y46" s="517"/>
      <c r="Z46" s="518"/>
      <c r="AA46" s="518"/>
      <c r="AB46" s="518"/>
      <c r="AC46" s="519"/>
      <c r="AD46" s="520">
        <f>IF(C46=0,0,VLOOKUP(C46,Tabelle1!$A$2:$C$160,3,FALSE))</f>
        <v>0</v>
      </c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1">
        <f t="shared" si="0"/>
        <v>0</v>
      </c>
      <c r="AQ46" s="521"/>
      <c r="AR46" s="521"/>
      <c r="AS46" s="521"/>
      <c r="AT46" s="521"/>
      <c r="AU46" s="521"/>
      <c r="AV46" s="521"/>
      <c r="AW46" s="521"/>
      <c r="AX46" s="521"/>
      <c r="AY46" s="521"/>
      <c r="AZ46" s="521"/>
      <c r="BA46" s="521"/>
      <c r="BB46" s="42"/>
    </row>
    <row r="47" spans="1:54" s="17" customFormat="1" ht="19.5" customHeight="1" hidden="1" thickBot="1">
      <c r="A47" s="209">
        <v>37</v>
      </c>
      <c r="B47" s="203" t="b">
        <f>IF(A47&lt;=Formulargestalter!$M$14,TRUE,IF(C47&gt;0,TRUE,FALSE))</f>
        <v>0</v>
      </c>
      <c r="C47" s="488"/>
      <c r="D47" s="489"/>
      <c r="E47" s="188"/>
      <c r="F47" s="514">
        <f>IF(C47&lt;1,"",VLOOKUP(C47,Tabelle1!$A$2:$B$160,2,FALSE))</f>
      </c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>
        <v>100</v>
      </c>
      <c r="S47" s="515"/>
      <c r="T47" s="515"/>
      <c r="U47" s="515"/>
      <c r="V47" s="515"/>
      <c r="W47" s="515"/>
      <c r="X47" s="516"/>
      <c r="Y47" s="517"/>
      <c r="Z47" s="518"/>
      <c r="AA47" s="518"/>
      <c r="AB47" s="518"/>
      <c r="AC47" s="519"/>
      <c r="AD47" s="520">
        <f>IF(C47=0,0,VLOOKUP(C47,Tabelle1!$A$2:$C$160,3,FALSE))</f>
        <v>0</v>
      </c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1">
        <f t="shared" si="0"/>
        <v>0</v>
      </c>
      <c r="AQ47" s="521"/>
      <c r="AR47" s="521"/>
      <c r="AS47" s="521"/>
      <c r="AT47" s="521"/>
      <c r="AU47" s="521"/>
      <c r="AV47" s="521"/>
      <c r="AW47" s="521"/>
      <c r="AX47" s="521"/>
      <c r="AY47" s="521"/>
      <c r="AZ47" s="521"/>
      <c r="BA47" s="521"/>
      <c r="BB47" s="42"/>
    </row>
    <row r="48" spans="1:54" s="17" customFormat="1" ht="19.5" customHeight="1" hidden="1" thickBot="1">
      <c r="A48" s="209">
        <v>38</v>
      </c>
      <c r="B48" s="203" t="b">
        <f>IF(A48&lt;=Formulargestalter!$M$14,TRUE,IF(C48&gt;0,TRUE,FALSE))</f>
        <v>0</v>
      </c>
      <c r="C48" s="488"/>
      <c r="D48" s="489"/>
      <c r="E48" s="188"/>
      <c r="F48" s="514">
        <f>IF(C48&lt;1,"",VLOOKUP(C48,Tabelle1!$A$2:$B$160,2,FALSE))</f>
      </c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>
        <v>100</v>
      </c>
      <c r="S48" s="515"/>
      <c r="T48" s="515"/>
      <c r="U48" s="515"/>
      <c r="V48" s="515"/>
      <c r="W48" s="515"/>
      <c r="X48" s="516"/>
      <c r="Y48" s="517"/>
      <c r="Z48" s="518"/>
      <c r="AA48" s="518"/>
      <c r="AB48" s="518"/>
      <c r="AC48" s="519"/>
      <c r="AD48" s="520">
        <f>IF(C48=0,0,VLOOKUP(C48,Tabelle1!$A$2:$C$160,3,FALSE))</f>
        <v>0</v>
      </c>
      <c r="AE48" s="520"/>
      <c r="AF48" s="520"/>
      <c r="AG48" s="520"/>
      <c r="AH48" s="520"/>
      <c r="AI48" s="520"/>
      <c r="AJ48" s="520"/>
      <c r="AK48" s="520"/>
      <c r="AL48" s="520"/>
      <c r="AM48" s="520"/>
      <c r="AN48" s="520"/>
      <c r="AO48" s="520"/>
      <c r="AP48" s="521">
        <f t="shared" si="0"/>
        <v>0</v>
      </c>
      <c r="AQ48" s="521"/>
      <c r="AR48" s="521"/>
      <c r="AS48" s="521"/>
      <c r="AT48" s="521"/>
      <c r="AU48" s="521"/>
      <c r="AV48" s="521"/>
      <c r="AW48" s="521"/>
      <c r="AX48" s="521"/>
      <c r="AY48" s="521"/>
      <c r="AZ48" s="521"/>
      <c r="BA48" s="521"/>
      <c r="BB48" s="42"/>
    </row>
    <row r="49" spans="1:54" s="17" customFormat="1" ht="19.5" customHeight="1" hidden="1" thickBot="1">
      <c r="A49" s="209">
        <v>39</v>
      </c>
      <c r="B49" s="203" t="b">
        <f>IF(A49&lt;=Formulargestalter!$M$14,TRUE,IF(C49&gt;0,TRUE,FALSE))</f>
        <v>0</v>
      </c>
      <c r="C49" s="488"/>
      <c r="D49" s="489"/>
      <c r="E49" s="188"/>
      <c r="F49" s="514">
        <f>IF(C49&lt;1,"",VLOOKUP(C49,Tabelle1!$A$2:$B$160,2,FALSE))</f>
      </c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>
        <v>100</v>
      </c>
      <c r="S49" s="515"/>
      <c r="T49" s="515"/>
      <c r="U49" s="515"/>
      <c r="V49" s="515"/>
      <c r="W49" s="515"/>
      <c r="X49" s="516"/>
      <c r="Y49" s="517"/>
      <c r="Z49" s="518"/>
      <c r="AA49" s="518"/>
      <c r="AB49" s="518"/>
      <c r="AC49" s="519"/>
      <c r="AD49" s="520">
        <f>IF(C49=0,0,VLOOKUP(C49,Tabelle1!$A$2:$C$160,3,FALSE))</f>
        <v>0</v>
      </c>
      <c r="AE49" s="520"/>
      <c r="AF49" s="520"/>
      <c r="AG49" s="520"/>
      <c r="AH49" s="520"/>
      <c r="AI49" s="520"/>
      <c r="AJ49" s="520"/>
      <c r="AK49" s="520"/>
      <c r="AL49" s="520"/>
      <c r="AM49" s="520"/>
      <c r="AN49" s="520"/>
      <c r="AO49" s="520"/>
      <c r="AP49" s="521">
        <f t="shared" si="0"/>
        <v>0</v>
      </c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42"/>
    </row>
    <row r="50" spans="1:54" s="17" customFormat="1" ht="19.5" customHeight="1" hidden="1" thickBot="1">
      <c r="A50" s="209">
        <v>40</v>
      </c>
      <c r="B50" s="203" t="b">
        <f>IF(A50&lt;=Formulargestalter!$M$14,TRUE,IF(C50&gt;0,TRUE,FALSE))</f>
        <v>0</v>
      </c>
      <c r="C50" s="488"/>
      <c r="D50" s="489"/>
      <c r="E50" s="188"/>
      <c r="F50" s="514">
        <f>IF(C50&lt;1,"",VLOOKUP(C50,Tabelle1!$A$2:$B$160,2,FALSE))</f>
      </c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>
        <v>100</v>
      </c>
      <c r="S50" s="515"/>
      <c r="T50" s="515"/>
      <c r="U50" s="515"/>
      <c r="V50" s="515"/>
      <c r="W50" s="515"/>
      <c r="X50" s="516"/>
      <c r="Y50" s="517"/>
      <c r="Z50" s="518"/>
      <c r="AA50" s="518"/>
      <c r="AB50" s="518"/>
      <c r="AC50" s="519"/>
      <c r="AD50" s="520">
        <f>IF(C50=0,0,VLOOKUP(C50,Tabelle1!$A$2:$C$160,3,FALSE))</f>
        <v>0</v>
      </c>
      <c r="AE50" s="520"/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1">
        <f t="shared" si="0"/>
        <v>0</v>
      </c>
      <c r="AQ50" s="521"/>
      <c r="AR50" s="521"/>
      <c r="AS50" s="521"/>
      <c r="AT50" s="521"/>
      <c r="AU50" s="521"/>
      <c r="AV50" s="521"/>
      <c r="AW50" s="521"/>
      <c r="AX50" s="521"/>
      <c r="AY50" s="521"/>
      <c r="AZ50" s="521"/>
      <c r="BA50" s="521"/>
      <c r="BB50" s="42"/>
    </row>
    <row r="51" spans="1:54" s="17" customFormat="1" ht="19.5" customHeight="1" hidden="1" thickBot="1">
      <c r="A51" s="209">
        <v>41</v>
      </c>
      <c r="B51" s="203" t="b">
        <f>IF(A51&lt;=Formulargestalter!$M$14,TRUE,IF(C51&gt;0,TRUE,FALSE))</f>
        <v>0</v>
      </c>
      <c r="C51" s="488"/>
      <c r="D51" s="489"/>
      <c r="E51" s="188"/>
      <c r="F51" s="514">
        <f>IF(C51&lt;1,"",VLOOKUP(C51,Tabelle1!$A$2:$B$160,2,FALSE))</f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>
        <v>100</v>
      </c>
      <c r="S51" s="515"/>
      <c r="T51" s="515"/>
      <c r="U51" s="515"/>
      <c r="V51" s="515"/>
      <c r="W51" s="515"/>
      <c r="X51" s="516"/>
      <c r="Y51" s="517"/>
      <c r="Z51" s="518"/>
      <c r="AA51" s="518"/>
      <c r="AB51" s="518"/>
      <c r="AC51" s="519"/>
      <c r="AD51" s="520">
        <f>IF(C51=0,0,VLOOKUP(C51,Tabelle1!$A$2:$C$160,3,FALSE))</f>
        <v>0</v>
      </c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1">
        <f t="shared" si="0"/>
        <v>0</v>
      </c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42"/>
    </row>
    <row r="52" spans="1:54" s="17" customFormat="1" ht="19.5" customHeight="1" hidden="1" thickBot="1">
      <c r="A52" s="209">
        <v>42</v>
      </c>
      <c r="B52" s="203" t="b">
        <f>IF(A52&lt;=Formulargestalter!$M$14,TRUE,IF(C52&gt;0,TRUE,FALSE))</f>
        <v>0</v>
      </c>
      <c r="C52" s="488"/>
      <c r="D52" s="489"/>
      <c r="E52" s="188"/>
      <c r="F52" s="514">
        <f>IF(C52&lt;1,"",VLOOKUP(C52,Tabelle1!$A$2:$B$160,2,FALSE))</f>
      </c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>
        <v>100</v>
      </c>
      <c r="S52" s="515"/>
      <c r="T52" s="515"/>
      <c r="U52" s="515"/>
      <c r="V52" s="515"/>
      <c r="W52" s="515"/>
      <c r="X52" s="516"/>
      <c r="Y52" s="517"/>
      <c r="Z52" s="518"/>
      <c r="AA52" s="518"/>
      <c r="AB52" s="518"/>
      <c r="AC52" s="519"/>
      <c r="AD52" s="520">
        <f>IF(C52=0,0,VLOOKUP(C52,Tabelle1!$A$2:$C$160,3,FALSE))</f>
        <v>0</v>
      </c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1">
        <f t="shared" si="0"/>
        <v>0</v>
      </c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42"/>
    </row>
    <row r="53" spans="1:54" s="17" customFormat="1" ht="19.5" customHeight="1" hidden="1" thickBot="1">
      <c r="A53" s="209">
        <v>43</v>
      </c>
      <c r="B53" s="203" t="b">
        <f>IF(A53&lt;=Formulargestalter!$M$14,TRUE,IF(C53&gt;0,TRUE,FALSE))</f>
        <v>0</v>
      </c>
      <c r="C53" s="488"/>
      <c r="D53" s="489"/>
      <c r="E53" s="188"/>
      <c r="F53" s="514">
        <f>IF(C53&lt;1,"",VLOOKUP(C53,Tabelle1!$A$2:$B$160,2,FALSE))</f>
      </c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>
        <v>100</v>
      </c>
      <c r="S53" s="515"/>
      <c r="T53" s="515"/>
      <c r="U53" s="515"/>
      <c r="V53" s="515"/>
      <c r="W53" s="515"/>
      <c r="X53" s="516"/>
      <c r="Y53" s="517"/>
      <c r="Z53" s="518"/>
      <c r="AA53" s="518"/>
      <c r="AB53" s="518"/>
      <c r="AC53" s="519"/>
      <c r="AD53" s="520">
        <f>IF(C53=0,0,VLOOKUP(C53,Tabelle1!$A$2:$C$160,3,FALSE))</f>
        <v>0</v>
      </c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1">
        <f t="shared" si="0"/>
        <v>0</v>
      </c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42"/>
    </row>
    <row r="54" spans="1:54" s="17" customFormat="1" ht="19.5" customHeight="1" hidden="1" thickBot="1">
      <c r="A54" s="209">
        <v>44</v>
      </c>
      <c r="B54" s="203" t="b">
        <f>IF(A54&lt;=Formulargestalter!$M$14,TRUE,IF(C54&gt;0,TRUE,FALSE))</f>
        <v>0</v>
      </c>
      <c r="C54" s="488"/>
      <c r="D54" s="489"/>
      <c r="E54" s="188"/>
      <c r="F54" s="514">
        <f>IF(C54&lt;1,"",VLOOKUP(C54,Tabelle1!$A$2:$B$160,2,FALSE))</f>
      </c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>
        <v>100</v>
      </c>
      <c r="S54" s="515"/>
      <c r="T54" s="515"/>
      <c r="U54" s="515"/>
      <c r="V54" s="515"/>
      <c r="W54" s="515"/>
      <c r="X54" s="516"/>
      <c r="Y54" s="517"/>
      <c r="Z54" s="518"/>
      <c r="AA54" s="518"/>
      <c r="AB54" s="518"/>
      <c r="AC54" s="519"/>
      <c r="AD54" s="520">
        <f>IF(C54=0,0,VLOOKUP(C54,Tabelle1!$A$2:$C$160,3,FALSE))</f>
        <v>0</v>
      </c>
      <c r="AE54" s="520"/>
      <c r="AF54" s="520"/>
      <c r="AG54" s="520"/>
      <c r="AH54" s="520"/>
      <c r="AI54" s="520"/>
      <c r="AJ54" s="520"/>
      <c r="AK54" s="520"/>
      <c r="AL54" s="520"/>
      <c r="AM54" s="520"/>
      <c r="AN54" s="520"/>
      <c r="AO54" s="520"/>
      <c r="AP54" s="521">
        <f t="shared" si="0"/>
        <v>0</v>
      </c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42"/>
    </row>
    <row r="55" spans="1:54" s="17" customFormat="1" ht="19.5" customHeight="1" hidden="1" thickBot="1">
      <c r="A55" s="209">
        <v>45</v>
      </c>
      <c r="B55" s="203" t="b">
        <f>IF(A55&lt;=Formulargestalter!$M$14,TRUE,IF(C55&gt;0,TRUE,FALSE))</f>
        <v>0</v>
      </c>
      <c r="C55" s="488"/>
      <c r="D55" s="489"/>
      <c r="E55" s="188"/>
      <c r="F55" s="514">
        <f>IF(C55&lt;1,"",VLOOKUP(C55,Tabelle1!$A$2:$B$160,2,FALSE))</f>
      </c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>
        <v>100</v>
      </c>
      <c r="S55" s="515"/>
      <c r="T55" s="515"/>
      <c r="U55" s="515"/>
      <c r="V55" s="515"/>
      <c r="W55" s="515"/>
      <c r="X55" s="516"/>
      <c r="Y55" s="517"/>
      <c r="Z55" s="518"/>
      <c r="AA55" s="518"/>
      <c r="AB55" s="518"/>
      <c r="AC55" s="519"/>
      <c r="AD55" s="520">
        <f>IF(C55=0,0,VLOOKUP(C55,Tabelle1!$A$2:$C$160,3,FALSE))</f>
        <v>0</v>
      </c>
      <c r="AE55" s="520"/>
      <c r="AF55" s="520"/>
      <c r="AG55" s="520"/>
      <c r="AH55" s="520"/>
      <c r="AI55" s="520"/>
      <c r="AJ55" s="520"/>
      <c r="AK55" s="520"/>
      <c r="AL55" s="520"/>
      <c r="AM55" s="520"/>
      <c r="AN55" s="520"/>
      <c r="AO55" s="520"/>
      <c r="AP55" s="521">
        <f t="shared" si="0"/>
        <v>0</v>
      </c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42"/>
    </row>
    <row r="56" spans="1:54" s="17" customFormat="1" ht="19.5" customHeight="1" hidden="1" thickBot="1">
      <c r="A56" s="209">
        <v>46</v>
      </c>
      <c r="B56" s="203" t="b">
        <f>IF(A56&lt;=Formulargestalter!$M$14,TRUE,IF(C56&gt;0,TRUE,FALSE))</f>
        <v>0</v>
      </c>
      <c r="C56" s="488"/>
      <c r="D56" s="489"/>
      <c r="E56" s="188"/>
      <c r="F56" s="514">
        <f>IF(C56&lt;1,"",VLOOKUP(C56,Tabelle1!$A$2:$B$160,2,FALSE))</f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>
        <v>100</v>
      </c>
      <c r="S56" s="515"/>
      <c r="T56" s="515"/>
      <c r="U56" s="515"/>
      <c r="V56" s="515"/>
      <c r="W56" s="515"/>
      <c r="X56" s="516"/>
      <c r="Y56" s="517"/>
      <c r="Z56" s="518"/>
      <c r="AA56" s="518"/>
      <c r="AB56" s="518"/>
      <c r="AC56" s="519"/>
      <c r="AD56" s="520">
        <f>IF(C56=0,0,VLOOKUP(C56,Tabelle1!$A$2:$C$160,3,FALSE))</f>
        <v>0</v>
      </c>
      <c r="AE56" s="520"/>
      <c r="AF56" s="520"/>
      <c r="AG56" s="520"/>
      <c r="AH56" s="520"/>
      <c r="AI56" s="520"/>
      <c r="AJ56" s="520"/>
      <c r="AK56" s="520"/>
      <c r="AL56" s="520"/>
      <c r="AM56" s="520"/>
      <c r="AN56" s="520"/>
      <c r="AO56" s="520"/>
      <c r="AP56" s="521">
        <f t="shared" si="0"/>
        <v>0</v>
      </c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521"/>
      <c r="BB56" s="42"/>
    </row>
    <row r="57" spans="1:54" s="17" customFormat="1" ht="19.5" customHeight="1" hidden="1" thickBot="1">
      <c r="A57" s="209">
        <v>47</v>
      </c>
      <c r="B57" s="203" t="b">
        <f>IF(A57&lt;=Formulargestalter!$M$14,TRUE,IF(C57&gt;0,TRUE,FALSE))</f>
        <v>0</v>
      </c>
      <c r="C57" s="488"/>
      <c r="D57" s="489"/>
      <c r="E57" s="188"/>
      <c r="F57" s="514">
        <f>IF(C57&lt;1,"",VLOOKUP(C57,Tabelle1!$A$2:$B$160,2,FALSE))</f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>
        <v>100</v>
      </c>
      <c r="S57" s="515"/>
      <c r="T57" s="515"/>
      <c r="U57" s="515"/>
      <c r="V57" s="515"/>
      <c r="W57" s="515"/>
      <c r="X57" s="516"/>
      <c r="Y57" s="517"/>
      <c r="Z57" s="518"/>
      <c r="AA57" s="518"/>
      <c r="AB57" s="518"/>
      <c r="AC57" s="519"/>
      <c r="AD57" s="520">
        <f>IF(C57=0,0,VLOOKUP(C57,Tabelle1!$A$2:$C$160,3,FALSE))</f>
        <v>0</v>
      </c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1">
        <f t="shared" si="0"/>
        <v>0</v>
      </c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521"/>
      <c r="BB57" s="42"/>
    </row>
    <row r="58" spans="1:54" s="17" customFormat="1" ht="19.5" customHeight="1" hidden="1" thickBot="1">
      <c r="A58" s="209">
        <v>48</v>
      </c>
      <c r="B58" s="203" t="b">
        <f>IF(A58&lt;=Formulargestalter!$M$14,TRUE,IF(C58&gt;0,TRUE,FALSE))</f>
        <v>0</v>
      </c>
      <c r="C58" s="488"/>
      <c r="D58" s="489"/>
      <c r="E58" s="188"/>
      <c r="F58" s="514">
        <f>IF(C58&lt;1,"",VLOOKUP(C58,Tabelle1!$A$2:$B$160,2,FALSE))</f>
      </c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>
        <v>100</v>
      </c>
      <c r="S58" s="515"/>
      <c r="T58" s="515"/>
      <c r="U58" s="515"/>
      <c r="V58" s="515"/>
      <c r="W58" s="515"/>
      <c r="X58" s="516"/>
      <c r="Y58" s="517"/>
      <c r="Z58" s="518"/>
      <c r="AA58" s="518"/>
      <c r="AB58" s="518"/>
      <c r="AC58" s="519"/>
      <c r="AD58" s="520">
        <f>IF(C58=0,0,VLOOKUP(C58,Tabelle1!$A$2:$C$160,3,FALSE))</f>
        <v>0</v>
      </c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1">
        <f t="shared" si="0"/>
        <v>0</v>
      </c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42"/>
    </row>
    <row r="59" spans="1:54" s="17" customFormat="1" ht="19.5" customHeight="1" hidden="1" thickBot="1">
      <c r="A59" s="209">
        <v>49</v>
      </c>
      <c r="B59" s="203" t="b">
        <f>IF(A59&lt;=Formulargestalter!$M$14,TRUE,IF(C59&gt;0,TRUE,FALSE))</f>
        <v>0</v>
      </c>
      <c r="C59" s="488"/>
      <c r="D59" s="489"/>
      <c r="E59" s="188"/>
      <c r="F59" s="514">
        <f>IF(C59&lt;1,"",VLOOKUP(C59,Tabelle1!$A$2:$B$160,2,FALSE))</f>
      </c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>
        <v>100</v>
      </c>
      <c r="S59" s="515"/>
      <c r="T59" s="515"/>
      <c r="U59" s="515"/>
      <c r="V59" s="515"/>
      <c r="W59" s="515"/>
      <c r="X59" s="516"/>
      <c r="Y59" s="517"/>
      <c r="Z59" s="518"/>
      <c r="AA59" s="518"/>
      <c r="AB59" s="518"/>
      <c r="AC59" s="519"/>
      <c r="AD59" s="520">
        <f>IF(C59=0,0,VLOOKUP(C59,Tabelle1!$A$2:$C$160,3,FALSE))</f>
        <v>0</v>
      </c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1">
        <f t="shared" si="0"/>
        <v>0</v>
      </c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42"/>
    </row>
    <row r="60" spans="1:54" s="17" customFormat="1" ht="19.5" customHeight="1" hidden="1" thickBot="1">
      <c r="A60" s="209">
        <v>50</v>
      </c>
      <c r="B60" s="203" t="b">
        <f>IF(A60&lt;=Formulargestalter!$M$14,TRUE,IF(C60&gt;0,TRUE,FALSE))</f>
        <v>0</v>
      </c>
      <c r="C60" s="488"/>
      <c r="D60" s="489"/>
      <c r="E60" s="188"/>
      <c r="F60" s="514">
        <f>IF(C60&lt;1,"",VLOOKUP(C60,Tabelle1!$A$2:$B$160,2,FALSE))</f>
      </c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>
        <v>100</v>
      </c>
      <c r="S60" s="515"/>
      <c r="T60" s="515"/>
      <c r="U60" s="515"/>
      <c r="V60" s="515"/>
      <c r="W60" s="515"/>
      <c r="X60" s="516"/>
      <c r="Y60" s="517"/>
      <c r="Z60" s="518"/>
      <c r="AA60" s="518"/>
      <c r="AB60" s="518"/>
      <c r="AC60" s="519"/>
      <c r="AD60" s="520">
        <f>IF(C60=0,0,VLOOKUP(C60,Tabelle1!$A$2:$C$160,3,FALSE))</f>
        <v>0</v>
      </c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1">
        <f t="shared" si="0"/>
        <v>0</v>
      </c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42"/>
    </row>
    <row r="61" spans="1:54" s="17" customFormat="1" ht="19.5" customHeight="1" hidden="1" thickBot="1">
      <c r="A61" s="209">
        <v>51</v>
      </c>
      <c r="B61" s="203" t="b">
        <f>IF(A61&lt;=Formulargestalter!$M$14,TRUE,IF(C61&gt;0,TRUE,FALSE))</f>
        <v>0</v>
      </c>
      <c r="C61" s="488"/>
      <c r="D61" s="489"/>
      <c r="E61" s="188"/>
      <c r="F61" s="514">
        <f>IF(C61&lt;1,"",VLOOKUP(C61,Tabelle1!$A$2:$B$160,2,FALSE))</f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>
        <v>100</v>
      </c>
      <c r="S61" s="515"/>
      <c r="T61" s="515"/>
      <c r="U61" s="515"/>
      <c r="V61" s="515"/>
      <c r="W61" s="515"/>
      <c r="X61" s="516"/>
      <c r="Y61" s="517"/>
      <c r="Z61" s="518"/>
      <c r="AA61" s="518"/>
      <c r="AB61" s="518"/>
      <c r="AC61" s="519"/>
      <c r="AD61" s="520">
        <f>IF(C61=0,0,VLOOKUP(C61,Tabelle1!$A$2:$C$160,3,FALSE))</f>
        <v>0</v>
      </c>
      <c r="AE61" s="520"/>
      <c r="AF61" s="520"/>
      <c r="AG61" s="520"/>
      <c r="AH61" s="520"/>
      <c r="AI61" s="520"/>
      <c r="AJ61" s="520"/>
      <c r="AK61" s="520"/>
      <c r="AL61" s="520"/>
      <c r="AM61" s="520"/>
      <c r="AN61" s="520"/>
      <c r="AO61" s="520"/>
      <c r="AP61" s="521">
        <f t="shared" si="0"/>
        <v>0</v>
      </c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42"/>
    </row>
    <row r="62" spans="1:54" s="17" customFormat="1" ht="19.5" customHeight="1" hidden="1" thickBot="1">
      <c r="A62" s="209">
        <v>52</v>
      </c>
      <c r="B62" s="203" t="b">
        <f>IF(A62&lt;=Formulargestalter!$M$14,TRUE,IF(C62&gt;0,TRUE,FALSE))</f>
        <v>0</v>
      </c>
      <c r="C62" s="488"/>
      <c r="D62" s="489"/>
      <c r="E62" s="188"/>
      <c r="F62" s="514">
        <f>IF(C62&lt;1,"",VLOOKUP(C62,Tabelle1!$A$2:$B$160,2,FALSE))</f>
      </c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>
        <v>100</v>
      </c>
      <c r="S62" s="515"/>
      <c r="T62" s="515"/>
      <c r="U62" s="515"/>
      <c r="V62" s="515"/>
      <c r="W62" s="515"/>
      <c r="X62" s="516"/>
      <c r="Y62" s="517"/>
      <c r="Z62" s="518"/>
      <c r="AA62" s="518"/>
      <c r="AB62" s="518"/>
      <c r="AC62" s="519"/>
      <c r="AD62" s="520">
        <f>IF(C62=0,0,VLOOKUP(C62,Tabelle1!$A$2:$C$160,3,FALSE))</f>
        <v>0</v>
      </c>
      <c r="AE62" s="520"/>
      <c r="AF62" s="520"/>
      <c r="AG62" s="520"/>
      <c r="AH62" s="520"/>
      <c r="AI62" s="520"/>
      <c r="AJ62" s="520"/>
      <c r="AK62" s="520"/>
      <c r="AL62" s="520"/>
      <c r="AM62" s="520"/>
      <c r="AN62" s="520"/>
      <c r="AO62" s="520"/>
      <c r="AP62" s="521">
        <f t="shared" si="0"/>
        <v>0</v>
      </c>
      <c r="AQ62" s="521"/>
      <c r="AR62" s="521"/>
      <c r="AS62" s="521"/>
      <c r="AT62" s="521"/>
      <c r="AU62" s="521"/>
      <c r="AV62" s="521"/>
      <c r="AW62" s="521"/>
      <c r="AX62" s="521"/>
      <c r="AY62" s="521"/>
      <c r="AZ62" s="521"/>
      <c r="BA62" s="521"/>
      <c r="BB62" s="42"/>
    </row>
    <row r="63" spans="1:54" s="17" customFormat="1" ht="19.5" customHeight="1" hidden="1" thickBot="1">
      <c r="A63" s="209">
        <v>53</v>
      </c>
      <c r="B63" s="203" t="b">
        <f>IF(A63&lt;=Formulargestalter!$M$14,TRUE,IF(C63&gt;0,TRUE,FALSE))</f>
        <v>0</v>
      </c>
      <c r="C63" s="488"/>
      <c r="D63" s="489"/>
      <c r="E63" s="188"/>
      <c r="F63" s="514">
        <f>IF(C63&lt;1,"",VLOOKUP(C63,Tabelle1!$A$2:$B$160,2,FALSE))</f>
      </c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>
        <v>100</v>
      </c>
      <c r="S63" s="515"/>
      <c r="T63" s="515"/>
      <c r="U63" s="515"/>
      <c r="V63" s="515"/>
      <c r="W63" s="515"/>
      <c r="X63" s="516"/>
      <c r="Y63" s="517"/>
      <c r="Z63" s="518"/>
      <c r="AA63" s="518"/>
      <c r="AB63" s="518"/>
      <c r="AC63" s="519"/>
      <c r="AD63" s="520">
        <f>IF(C63=0,0,VLOOKUP(C63,Tabelle1!$A$2:$C$160,3,FALSE))</f>
        <v>0</v>
      </c>
      <c r="AE63" s="520"/>
      <c r="AF63" s="520"/>
      <c r="AG63" s="520"/>
      <c r="AH63" s="520"/>
      <c r="AI63" s="520"/>
      <c r="AJ63" s="520"/>
      <c r="AK63" s="520"/>
      <c r="AL63" s="520"/>
      <c r="AM63" s="520"/>
      <c r="AN63" s="520"/>
      <c r="AO63" s="520"/>
      <c r="AP63" s="521">
        <f t="shared" si="0"/>
        <v>0</v>
      </c>
      <c r="AQ63" s="521"/>
      <c r="AR63" s="521"/>
      <c r="AS63" s="521"/>
      <c r="AT63" s="521"/>
      <c r="AU63" s="521"/>
      <c r="AV63" s="521"/>
      <c r="AW63" s="521"/>
      <c r="AX63" s="521"/>
      <c r="AY63" s="521"/>
      <c r="AZ63" s="521"/>
      <c r="BA63" s="521"/>
      <c r="BB63" s="42"/>
    </row>
    <row r="64" spans="1:54" s="17" customFormat="1" ht="19.5" customHeight="1" hidden="1" thickBot="1">
      <c r="A64" s="209">
        <v>54</v>
      </c>
      <c r="B64" s="203" t="b">
        <f>IF(A64&lt;=Formulargestalter!$M$14,TRUE,IF(C64&gt;0,TRUE,FALSE))</f>
        <v>0</v>
      </c>
      <c r="C64" s="488"/>
      <c r="D64" s="489"/>
      <c r="E64" s="188"/>
      <c r="F64" s="514">
        <f>IF(C64&lt;1,"",VLOOKUP(C64,Tabelle1!$A$2:$B$160,2,FALSE))</f>
      </c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>
        <v>100</v>
      </c>
      <c r="S64" s="515"/>
      <c r="T64" s="515"/>
      <c r="U64" s="515"/>
      <c r="V64" s="515"/>
      <c r="W64" s="515"/>
      <c r="X64" s="516"/>
      <c r="Y64" s="517"/>
      <c r="Z64" s="518"/>
      <c r="AA64" s="518"/>
      <c r="AB64" s="518"/>
      <c r="AC64" s="519"/>
      <c r="AD64" s="520">
        <f>IF(C64=0,0,VLOOKUP(C64,Tabelle1!$A$2:$C$160,3,FALSE))</f>
        <v>0</v>
      </c>
      <c r="AE64" s="520"/>
      <c r="AF64" s="520"/>
      <c r="AG64" s="520"/>
      <c r="AH64" s="520"/>
      <c r="AI64" s="520"/>
      <c r="AJ64" s="520"/>
      <c r="AK64" s="520"/>
      <c r="AL64" s="520"/>
      <c r="AM64" s="520"/>
      <c r="AN64" s="520"/>
      <c r="AO64" s="520"/>
      <c r="AP64" s="521">
        <f t="shared" si="0"/>
        <v>0</v>
      </c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42"/>
    </row>
    <row r="65" spans="1:54" s="17" customFormat="1" ht="19.5" customHeight="1" hidden="1" thickBot="1">
      <c r="A65" s="209">
        <v>55</v>
      </c>
      <c r="B65" s="203" t="b">
        <f>IF(A65&lt;=Formulargestalter!$M$14,TRUE,IF(C65&gt;0,TRUE,FALSE))</f>
        <v>0</v>
      </c>
      <c r="C65" s="488"/>
      <c r="D65" s="489"/>
      <c r="E65" s="188"/>
      <c r="F65" s="514">
        <f>IF(C65&lt;1,"",VLOOKUP(C65,Tabelle1!$A$2:$B$160,2,FALSE))</f>
      </c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>
        <v>100</v>
      </c>
      <c r="S65" s="515"/>
      <c r="T65" s="515"/>
      <c r="U65" s="515"/>
      <c r="V65" s="515"/>
      <c r="W65" s="515"/>
      <c r="X65" s="516"/>
      <c r="Y65" s="517"/>
      <c r="Z65" s="518"/>
      <c r="AA65" s="518"/>
      <c r="AB65" s="518"/>
      <c r="AC65" s="519"/>
      <c r="AD65" s="520">
        <f>IF(C65=0,0,VLOOKUP(C65,Tabelle1!$A$2:$C$160,3,FALSE))</f>
        <v>0</v>
      </c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  <c r="AP65" s="521">
        <f t="shared" si="0"/>
        <v>0</v>
      </c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42"/>
    </row>
    <row r="66" spans="1:54" s="17" customFormat="1" ht="19.5" customHeight="1" hidden="1" thickBot="1">
      <c r="A66" s="209">
        <v>56</v>
      </c>
      <c r="B66" s="203" t="b">
        <f>IF(A66&lt;=Formulargestalter!$M$14,TRUE,IF(C66&gt;0,TRUE,FALSE))</f>
        <v>0</v>
      </c>
      <c r="C66" s="488"/>
      <c r="D66" s="489"/>
      <c r="E66" s="188"/>
      <c r="F66" s="514">
        <f>IF(C66&lt;1,"",VLOOKUP(C66,Tabelle1!$A$2:$B$160,2,FALSE))</f>
      </c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  <c r="R66" s="515">
        <v>100</v>
      </c>
      <c r="S66" s="515"/>
      <c r="T66" s="515"/>
      <c r="U66" s="515"/>
      <c r="V66" s="515"/>
      <c r="W66" s="515"/>
      <c r="X66" s="516"/>
      <c r="Y66" s="517"/>
      <c r="Z66" s="518"/>
      <c r="AA66" s="518"/>
      <c r="AB66" s="518"/>
      <c r="AC66" s="519"/>
      <c r="AD66" s="520">
        <f>IF(C66=0,0,VLOOKUP(C66,Tabelle1!$A$2:$C$160,3,FALSE))</f>
        <v>0</v>
      </c>
      <c r="AE66" s="520"/>
      <c r="AF66" s="520"/>
      <c r="AG66" s="520"/>
      <c r="AH66" s="520"/>
      <c r="AI66" s="520"/>
      <c r="AJ66" s="520"/>
      <c r="AK66" s="520"/>
      <c r="AL66" s="520"/>
      <c r="AM66" s="520"/>
      <c r="AN66" s="520"/>
      <c r="AO66" s="520"/>
      <c r="AP66" s="521">
        <f t="shared" si="0"/>
        <v>0</v>
      </c>
      <c r="AQ66" s="521"/>
      <c r="AR66" s="521"/>
      <c r="AS66" s="521"/>
      <c r="AT66" s="521"/>
      <c r="AU66" s="521"/>
      <c r="AV66" s="521"/>
      <c r="AW66" s="521"/>
      <c r="AX66" s="521"/>
      <c r="AY66" s="521"/>
      <c r="AZ66" s="521"/>
      <c r="BA66" s="521"/>
      <c r="BB66" s="42"/>
    </row>
    <row r="67" spans="1:54" s="17" customFormat="1" ht="19.5" customHeight="1" hidden="1" thickBot="1">
      <c r="A67" s="209">
        <v>57</v>
      </c>
      <c r="B67" s="203" t="b">
        <f>IF(A67&lt;=Formulargestalter!$M$14,TRUE,IF(C67&gt;0,TRUE,FALSE))</f>
        <v>0</v>
      </c>
      <c r="C67" s="488"/>
      <c r="D67" s="489"/>
      <c r="E67" s="188"/>
      <c r="F67" s="514">
        <f>IF(C67&lt;1,"",VLOOKUP(C67,Tabelle1!$A$2:$B$160,2,FALSE))</f>
      </c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>
        <v>100</v>
      </c>
      <c r="S67" s="515"/>
      <c r="T67" s="515"/>
      <c r="U67" s="515"/>
      <c r="V67" s="515"/>
      <c r="W67" s="515"/>
      <c r="X67" s="516"/>
      <c r="Y67" s="517"/>
      <c r="Z67" s="518"/>
      <c r="AA67" s="518"/>
      <c r="AB67" s="518"/>
      <c r="AC67" s="519"/>
      <c r="AD67" s="520">
        <f>IF(C67=0,0,VLOOKUP(C67,Tabelle1!$A$2:$C$160,3,FALSE))</f>
        <v>0</v>
      </c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1">
        <f t="shared" si="0"/>
        <v>0</v>
      </c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42"/>
    </row>
    <row r="68" spans="1:54" s="17" customFormat="1" ht="19.5" customHeight="1" hidden="1" thickBot="1">
      <c r="A68" s="209">
        <v>58</v>
      </c>
      <c r="B68" s="203" t="b">
        <f>IF(A68&lt;=Formulargestalter!$M$14,TRUE,IF(C68&gt;0,TRUE,FALSE))</f>
        <v>0</v>
      </c>
      <c r="C68" s="488"/>
      <c r="D68" s="489"/>
      <c r="E68" s="188"/>
      <c r="F68" s="514">
        <f>IF(C68&lt;1,"",VLOOKUP(C68,Tabelle1!$A$2:$B$160,2,FALSE))</f>
      </c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>
        <v>100</v>
      </c>
      <c r="S68" s="515"/>
      <c r="T68" s="515"/>
      <c r="U68" s="515"/>
      <c r="V68" s="515"/>
      <c r="W68" s="515"/>
      <c r="X68" s="516"/>
      <c r="Y68" s="517"/>
      <c r="Z68" s="518"/>
      <c r="AA68" s="518"/>
      <c r="AB68" s="518"/>
      <c r="AC68" s="519"/>
      <c r="AD68" s="520">
        <f>IF(C68=0,0,VLOOKUP(C68,Tabelle1!$A$2:$C$160,3,FALSE))</f>
        <v>0</v>
      </c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1">
        <f t="shared" si="0"/>
        <v>0</v>
      </c>
      <c r="AQ68" s="521"/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42"/>
    </row>
    <row r="69" spans="1:54" s="17" customFormat="1" ht="19.5" customHeight="1" hidden="1" thickBot="1">
      <c r="A69" s="209">
        <v>59</v>
      </c>
      <c r="B69" s="203" t="b">
        <f>IF(A69&lt;=Formulargestalter!$M$14,TRUE,IF(C69&gt;0,TRUE,FALSE))</f>
        <v>0</v>
      </c>
      <c r="C69" s="488"/>
      <c r="D69" s="489"/>
      <c r="E69" s="188"/>
      <c r="F69" s="514">
        <f>IF(C69&lt;1,"",VLOOKUP(C69,Tabelle1!$A$2:$B$160,2,FALSE))</f>
      </c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>
        <v>100</v>
      </c>
      <c r="S69" s="515"/>
      <c r="T69" s="515"/>
      <c r="U69" s="515"/>
      <c r="V69" s="515"/>
      <c r="W69" s="515"/>
      <c r="X69" s="516"/>
      <c r="Y69" s="517"/>
      <c r="Z69" s="518"/>
      <c r="AA69" s="518"/>
      <c r="AB69" s="518"/>
      <c r="AC69" s="519"/>
      <c r="AD69" s="520">
        <f>IF(C69=0,0,VLOOKUP(C69,Tabelle1!$A$2:$C$160,3,FALSE))</f>
        <v>0</v>
      </c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1">
        <f t="shared" si="0"/>
        <v>0</v>
      </c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42"/>
    </row>
    <row r="70" spans="1:54" s="17" customFormat="1" ht="19.5" customHeight="1" hidden="1" thickBot="1">
      <c r="A70" s="209">
        <v>60</v>
      </c>
      <c r="B70" s="203" t="b">
        <f>IF(A70&lt;=Formulargestalter!$M$14,TRUE,IF(C70&gt;0,TRUE,FALSE))</f>
        <v>0</v>
      </c>
      <c r="C70" s="488"/>
      <c r="D70" s="489"/>
      <c r="E70" s="188"/>
      <c r="F70" s="514">
        <f>IF(C70&lt;1,"",VLOOKUP(C70,Tabelle1!$A$2:$B$160,2,FALSE))</f>
      </c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>
        <v>100</v>
      </c>
      <c r="S70" s="515"/>
      <c r="T70" s="515"/>
      <c r="U70" s="515"/>
      <c r="V70" s="515"/>
      <c r="W70" s="515"/>
      <c r="X70" s="516"/>
      <c r="Y70" s="517"/>
      <c r="Z70" s="518"/>
      <c r="AA70" s="518"/>
      <c r="AB70" s="518"/>
      <c r="AC70" s="519"/>
      <c r="AD70" s="520">
        <f>IF(C70=0,0,VLOOKUP(C70,Tabelle1!$A$2:$C$160,3,FALSE))</f>
        <v>0</v>
      </c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1">
        <f t="shared" si="0"/>
        <v>0</v>
      </c>
      <c r="AQ70" s="521"/>
      <c r="AR70" s="521"/>
      <c r="AS70" s="521"/>
      <c r="AT70" s="521"/>
      <c r="AU70" s="521"/>
      <c r="AV70" s="521"/>
      <c r="AW70" s="521"/>
      <c r="AX70" s="521"/>
      <c r="AY70" s="521"/>
      <c r="AZ70" s="521"/>
      <c r="BA70" s="521"/>
      <c r="BB70" s="42"/>
    </row>
    <row r="71" spans="1:54" s="17" customFormat="1" ht="19.5" customHeight="1" hidden="1" thickBot="1">
      <c r="A71" s="209">
        <v>61</v>
      </c>
      <c r="B71" s="203" t="b">
        <f>IF(A71&lt;=Formulargestalter!$M$14,TRUE,IF(C71&gt;0,TRUE,FALSE))</f>
        <v>0</v>
      </c>
      <c r="C71" s="488"/>
      <c r="D71" s="489"/>
      <c r="E71" s="188"/>
      <c r="F71" s="514">
        <f>IF(C71&lt;1,"",VLOOKUP(C71,Tabelle1!$A$2:$B$160,2,FALSE))</f>
      </c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>
        <v>100</v>
      </c>
      <c r="S71" s="515"/>
      <c r="T71" s="515"/>
      <c r="U71" s="515"/>
      <c r="V71" s="515"/>
      <c r="W71" s="515"/>
      <c r="X71" s="516"/>
      <c r="Y71" s="517"/>
      <c r="Z71" s="518"/>
      <c r="AA71" s="518"/>
      <c r="AB71" s="518"/>
      <c r="AC71" s="519"/>
      <c r="AD71" s="520">
        <f>IF(C71=0,0,VLOOKUP(C71,Tabelle1!$A$2:$C$160,3,FALSE))</f>
        <v>0</v>
      </c>
      <c r="AE71" s="520"/>
      <c r="AF71" s="520"/>
      <c r="AG71" s="520"/>
      <c r="AH71" s="520"/>
      <c r="AI71" s="520"/>
      <c r="AJ71" s="520"/>
      <c r="AK71" s="520"/>
      <c r="AL71" s="520"/>
      <c r="AM71" s="520"/>
      <c r="AN71" s="520"/>
      <c r="AO71" s="520"/>
      <c r="AP71" s="521">
        <f t="shared" si="0"/>
        <v>0</v>
      </c>
      <c r="AQ71" s="521"/>
      <c r="AR71" s="521"/>
      <c r="AS71" s="521"/>
      <c r="AT71" s="521"/>
      <c r="AU71" s="521"/>
      <c r="AV71" s="521"/>
      <c r="AW71" s="521"/>
      <c r="AX71" s="521"/>
      <c r="AY71" s="521"/>
      <c r="AZ71" s="521"/>
      <c r="BA71" s="521"/>
      <c r="BB71" s="42"/>
    </row>
    <row r="72" spans="1:54" s="17" customFormat="1" ht="19.5" customHeight="1" hidden="1" thickBot="1">
      <c r="A72" s="209">
        <v>62</v>
      </c>
      <c r="B72" s="203" t="b">
        <f>IF(A72&lt;=Formulargestalter!$M$14,TRUE,IF(C72&gt;0,TRUE,FALSE))</f>
        <v>0</v>
      </c>
      <c r="C72" s="488"/>
      <c r="D72" s="489"/>
      <c r="E72" s="188"/>
      <c r="F72" s="514">
        <f>IF(C72&lt;1,"",VLOOKUP(C72,Tabelle1!$A$2:$B$160,2,FALSE))</f>
      </c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>
        <v>100</v>
      </c>
      <c r="S72" s="515"/>
      <c r="T72" s="515"/>
      <c r="U72" s="515"/>
      <c r="V72" s="515"/>
      <c r="W72" s="515"/>
      <c r="X72" s="516"/>
      <c r="Y72" s="517"/>
      <c r="Z72" s="518"/>
      <c r="AA72" s="518"/>
      <c r="AB72" s="518"/>
      <c r="AC72" s="519"/>
      <c r="AD72" s="520">
        <f>IF(C72=0,0,VLOOKUP(C72,Tabelle1!$A$2:$C$160,3,FALSE))</f>
        <v>0</v>
      </c>
      <c r="AE72" s="520"/>
      <c r="AF72" s="520"/>
      <c r="AG72" s="520"/>
      <c r="AH72" s="520"/>
      <c r="AI72" s="520"/>
      <c r="AJ72" s="520"/>
      <c r="AK72" s="520"/>
      <c r="AL72" s="520"/>
      <c r="AM72" s="520"/>
      <c r="AN72" s="520"/>
      <c r="AO72" s="520"/>
      <c r="AP72" s="521">
        <f t="shared" si="0"/>
        <v>0</v>
      </c>
      <c r="AQ72" s="521"/>
      <c r="AR72" s="521"/>
      <c r="AS72" s="521"/>
      <c r="AT72" s="521"/>
      <c r="AU72" s="521"/>
      <c r="AV72" s="521"/>
      <c r="AW72" s="521"/>
      <c r="AX72" s="521"/>
      <c r="AY72" s="521"/>
      <c r="AZ72" s="521"/>
      <c r="BA72" s="521"/>
      <c r="BB72" s="42"/>
    </row>
    <row r="73" spans="1:54" s="17" customFormat="1" ht="19.5" customHeight="1" hidden="1" thickBot="1">
      <c r="A73" s="209">
        <v>63</v>
      </c>
      <c r="B73" s="203" t="b">
        <f>IF(A73&lt;=Formulargestalter!$M$14,TRUE,IF(C73&gt;0,TRUE,FALSE))</f>
        <v>0</v>
      </c>
      <c r="C73" s="488"/>
      <c r="D73" s="489"/>
      <c r="E73" s="188"/>
      <c r="F73" s="514">
        <f>IF(C73&lt;1,"",VLOOKUP(C73,Tabelle1!$A$2:$B$160,2,FALSE))</f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>
        <v>100</v>
      </c>
      <c r="S73" s="515"/>
      <c r="T73" s="515"/>
      <c r="U73" s="515"/>
      <c r="V73" s="515"/>
      <c r="W73" s="515"/>
      <c r="X73" s="516"/>
      <c r="Y73" s="517"/>
      <c r="Z73" s="518"/>
      <c r="AA73" s="518"/>
      <c r="AB73" s="518"/>
      <c r="AC73" s="519"/>
      <c r="AD73" s="520">
        <f>IF(C73=0,0,VLOOKUP(C73,Tabelle1!$A$2:$C$160,3,FALSE))</f>
        <v>0</v>
      </c>
      <c r="AE73" s="520"/>
      <c r="AF73" s="520"/>
      <c r="AG73" s="520"/>
      <c r="AH73" s="520"/>
      <c r="AI73" s="520"/>
      <c r="AJ73" s="520"/>
      <c r="AK73" s="520"/>
      <c r="AL73" s="520"/>
      <c r="AM73" s="520"/>
      <c r="AN73" s="520"/>
      <c r="AO73" s="520"/>
      <c r="AP73" s="521">
        <f t="shared" si="0"/>
        <v>0</v>
      </c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42"/>
    </row>
    <row r="74" spans="1:54" s="17" customFormat="1" ht="19.5" customHeight="1" hidden="1" thickBot="1">
      <c r="A74" s="209">
        <v>64</v>
      </c>
      <c r="B74" s="203" t="b">
        <f>IF(A74&lt;=Formulargestalter!$M$14,TRUE,IF(C74&gt;0,TRUE,FALSE))</f>
        <v>0</v>
      </c>
      <c r="C74" s="488"/>
      <c r="D74" s="489"/>
      <c r="E74" s="188"/>
      <c r="F74" s="514">
        <f>IF(C74&lt;1,"",VLOOKUP(C74,Tabelle1!$A$2:$B$160,2,FALSE))</f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>
        <v>100</v>
      </c>
      <c r="S74" s="515"/>
      <c r="T74" s="515"/>
      <c r="U74" s="515"/>
      <c r="V74" s="515"/>
      <c r="W74" s="515"/>
      <c r="X74" s="516"/>
      <c r="Y74" s="517"/>
      <c r="Z74" s="518"/>
      <c r="AA74" s="518"/>
      <c r="AB74" s="518"/>
      <c r="AC74" s="519"/>
      <c r="AD74" s="520">
        <f>IF(C74=0,0,VLOOKUP(C74,Tabelle1!$A$2:$C$160,3,FALSE))</f>
        <v>0</v>
      </c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0"/>
      <c r="AP74" s="521">
        <f t="shared" si="0"/>
        <v>0</v>
      </c>
      <c r="AQ74" s="521"/>
      <c r="AR74" s="521"/>
      <c r="AS74" s="521"/>
      <c r="AT74" s="521"/>
      <c r="AU74" s="521"/>
      <c r="AV74" s="521"/>
      <c r="AW74" s="521"/>
      <c r="AX74" s="521"/>
      <c r="AY74" s="521"/>
      <c r="AZ74" s="521"/>
      <c r="BA74" s="521"/>
      <c r="BB74" s="42"/>
    </row>
    <row r="75" spans="1:54" s="17" customFormat="1" ht="19.5" customHeight="1" hidden="1" thickBot="1">
      <c r="A75" s="209">
        <v>65</v>
      </c>
      <c r="B75" s="203" t="b">
        <f>IF(A75&lt;=Formulargestalter!$M$14,TRUE,IF(C75&gt;0,TRUE,FALSE))</f>
        <v>0</v>
      </c>
      <c r="C75" s="488"/>
      <c r="D75" s="489"/>
      <c r="E75" s="188"/>
      <c r="F75" s="514">
        <f>IF(C75&lt;1,"",VLOOKUP(C75,Tabelle1!$A$2:$B$160,2,FALSE))</f>
      </c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>
        <v>100</v>
      </c>
      <c r="S75" s="515"/>
      <c r="T75" s="515"/>
      <c r="U75" s="515"/>
      <c r="V75" s="515"/>
      <c r="W75" s="515"/>
      <c r="X75" s="516"/>
      <c r="Y75" s="517"/>
      <c r="Z75" s="518"/>
      <c r="AA75" s="518"/>
      <c r="AB75" s="518"/>
      <c r="AC75" s="519"/>
      <c r="AD75" s="520">
        <f>IF(C75=0,0,VLOOKUP(C75,Tabelle1!$A$2:$C$160,3,FALSE))</f>
        <v>0</v>
      </c>
      <c r="AE75" s="520"/>
      <c r="AF75" s="520"/>
      <c r="AG75" s="520"/>
      <c r="AH75" s="520"/>
      <c r="AI75" s="520"/>
      <c r="AJ75" s="520"/>
      <c r="AK75" s="520"/>
      <c r="AL75" s="520"/>
      <c r="AM75" s="520"/>
      <c r="AN75" s="520"/>
      <c r="AO75" s="520"/>
      <c r="AP75" s="521">
        <f t="shared" si="0"/>
        <v>0</v>
      </c>
      <c r="AQ75" s="521"/>
      <c r="AR75" s="521"/>
      <c r="AS75" s="521"/>
      <c r="AT75" s="521"/>
      <c r="AU75" s="521"/>
      <c r="AV75" s="521"/>
      <c r="AW75" s="521"/>
      <c r="AX75" s="521"/>
      <c r="AY75" s="521"/>
      <c r="AZ75" s="521"/>
      <c r="BA75" s="521"/>
      <c r="BB75" s="42"/>
    </row>
    <row r="76" spans="1:54" s="17" customFormat="1" ht="19.5" customHeight="1" hidden="1" thickBot="1">
      <c r="A76" s="209">
        <v>66</v>
      </c>
      <c r="B76" s="203" t="b">
        <f>IF(A76&lt;=Formulargestalter!$M$14,TRUE,IF(C76&gt;0,TRUE,FALSE))</f>
        <v>0</v>
      </c>
      <c r="C76" s="488"/>
      <c r="D76" s="489"/>
      <c r="E76" s="188"/>
      <c r="F76" s="514">
        <f>IF(C76&lt;1,"",VLOOKUP(C76,Tabelle1!$A$2:$B$160,2,FALSE))</f>
      </c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>
        <v>100</v>
      </c>
      <c r="S76" s="515"/>
      <c r="T76" s="515"/>
      <c r="U76" s="515"/>
      <c r="V76" s="515"/>
      <c r="W76" s="515"/>
      <c r="X76" s="516"/>
      <c r="Y76" s="517"/>
      <c r="Z76" s="518"/>
      <c r="AA76" s="518"/>
      <c r="AB76" s="518"/>
      <c r="AC76" s="519"/>
      <c r="AD76" s="520">
        <f>IF(C76=0,0,VLOOKUP(C76,Tabelle1!$A$2:$C$160,3,FALSE))</f>
        <v>0</v>
      </c>
      <c r="AE76" s="520"/>
      <c r="AF76" s="520"/>
      <c r="AG76" s="520"/>
      <c r="AH76" s="520"/>
      <c r="AI76" s="520"/>
      <c r="AJ76" s="520"/>
      <c r="AK76" s="520"/>
      <c r="AL76" s="520"/>
      <c r="AM76" s="520"/>
      <c r="AN76" s="520"/>
      <c r="AO76" s="520"/>
      <c r="AP76" s="521">
        <f aca="true" t="shared" si="1" ref="AP76:AP110">Y76*AD76</f>
        <v>0</v>
      </c>
      <c r="AQ76" s="521"/>
      <c r="AR76" s="521"/>
      <c r="AS76" s="521"/>
      <c r="AT76" s="521"/>
      <c r="AU76" s="521"/>
      <c r="AV76" s="521"/>
      <c r="AW76" s="521"/>
      <c r="AX76" s="521"/>
      <c r="AY76" s="521"/>
      <c r="AZ76" s="521"/>
      <c r="BA76" s="521"/>
      <c r="BB76" s="42"/>
    </row>
    <row r="77" spans="1:54" s="17" customFormat="1" ht="19.5" customHeight="1" hidden="1" thickBot="1">
      <c r="A77" s="209">
        <v>67</v>
      </c>
      <c r="B77" s="203" t="b">
        <f>IF(A77&lt;=Formulargestalter!$M$14,TRUE,IF(C77&gt;0,TRUE,FALSE))</f>
        <v>0</v>
      </c>
      <c r="C77" s="488"/>
      <c r="D77" s="489"/>
      <c r="E77" s="188"/>
      <c r="F77" s="514">
        <f>IF(C77&lt;1,"",VLOOKUP(C77,Tabelle1!$A$2:$B$160,2,FALSE))</f>
      </c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>
        <v>100</v>
      </c>
      <c r="S77" s="515"/>
      <c r="T77" s="515"/>
      <c r="U77" s="515"/>
      <c r="V77" s="515"/>
      <c r="W77" s="515"/>
      <c r="X77" s="516"/>
      <c r="Y77" s="517"/>
      <c r="Z77" s="518"/>
      <c r="AA77" s="518"/>
      <c r="AB77" s="518"/>
      <c r="AC77" s="519"/>
      <c r="AD77" s="520">
        <f>IF(C77=0,0,VLOOKUP(C77,Tabelle1!$A$2:$C$160,3,FALSE))</f>
        <v>0</v>
      </c>
      <c r="AE77" s="520"/>
      <c r="AF77" s="520"/>
      <c r="AG77" s="520"/>
      <c r="AH77" s="520"/>
      <c r="AI77" s="520"/>
      <c r="AJ77" s="520"/>
      <c r="AK77" s="520"/>
      <c r="AL77" s="520"/>
      <c r="AM77" s="520"/>
      <c r="AN77" s="520"/>
      <c r="AO77" s="520"/>
      <c r="AP77" s="521">
        <f t="shared" si="1"/>
        <v>0</v>
      </c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42"/>
    </row>
    <row r="78" spans="1:54" s="17" customFormat="1" ht="19.5" customHeight="1" hidden="1" thickBot="1">
      <c r="A78" s="209">
        <v>68</v>
      </c>
      <c r="B78" s="203" t="b">
        <f>IF(A78&lt;=Formulargestalter!$M$14,TRUE,IF(C78&gt;0,TRUE,FALSE))</f>
        <v>0</v>
      </c>
      <c r="C78" s="488"/>
      <c r="D78" s="489"/>
      <c r="E78" s="188"/>
      <c r="F78" s="514">
        <f>IF(C78&lt;1,"",VLOOKUP(C78,Tabelle1!$A$2:$B$160,2,FALSE))</f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>
        <v>100</v>
      </c>
      <c r="S78" s="515"/>
      <c r="T78" s="515"/>
      <c r="U78" s="515"/>
      <c r="V78" s="515"/>
      <c r="W78" s="515"/>
      <c r="X78" s="516"/>
      <c r="Y78" s="517"/>
      <c r="Z78" s="518"/>
      <c r="AA78" s="518"/>
      <c r="AB78" s="518"/>
      <c r="AC78" s="519"/>
      <c r="AD78" s="520">
        <f>IF(C78=0,0,VLOOKUP(C78,Tabelle1!$A$2:$C$160,3,FALSE))</f>
        <v>0</v>
      </c>
      <c r="AE78" s="520"/>
      <c r="AF78" s="520"/>
      <c r="AG78" s="520"/>
      <c r="AH78" s="520"/>
      <c r="AI78" s="520"/>
      <c r="AJ78" s="520"/>
      <c r="AK78" s="520"/>
      <c r="AL78" s="520"/>
      <c r="AM78" s="520"/>
      <c r="AN78" s="520"/>
      <c r="AO78" s="520"/>
      <c r="AP78" s="521">
        <f t="shared" si="1"/>
        <v>0</v>
      </c>
      <c r="AQ78" s="521"/>
      <c r="AR78" s="521"/>
      <c r="AS78" s="521"/>
      <c r="AT78" s="521"/>
      <c r="AU78" s="521"/>
      <c r="AV78" s="521"/>
      <c r="AW78" s="521"/>
      <c r="AX78" s="521"/>
      <c r="AY78" s="521"/>
      <c r="AZ78" s="521"/>
      <c r="BA78" s="521"/>
      <c r="BB78" s="42"/>
    </row>
    <row r="79" spans="1:54" s="17" customFormat="1" ht="19.5" customHeight="1" hidden="1" thickBot="1">
      <c r="A79" s="209">
        <v>69</v>
      </c>
      <c r="B79" s="203" t="b">
        <f>IF(A79&lt;=Formulargestalter!$M$14,TRUE,IF(C79&gt;0,TRUE,FALSE))</f>
        <v>0</v>
      </c>
      <c r="C79" s="488"/>
      <c r="D79" s="489"/>
      <c r="E79" s="188"/>
      <c r="F79" s="514">
        <f>IF(C79&lt;1,"",VLOOKUP(C79,Tabelle1!$A$2:$B$160,2,FALSE))</f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>
        <v>100</v>
      </c>
      <c r="S79" s="515"/>
      <c r="T79" s="515"/>
      <c r="U79" s="515"/>
      <c r="V79" s="515"/>
      <c r="W79" s="515"/>
      <c r="X79" s="516"/>
      <c r="Y79" s="517"/>
      <c r="Z79" s="518"/>
      <c r="AA79" s="518"/>
      <c r="AB79" s="518"/>
      <c r="AC79" s="519"/>
      <c r="AD79" s="520">
        <f>IF(C79=0,0,VLOOKUP(C79,Tabelle1!$A$2:$C$160,3,FALSE))</f>
        <v>0</v>
      </c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P79" s="521">
        <f t="shared" si="1"/>
        <v>0</v>
      </c>
      <c r="AQ79" s="521"/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42"/>
    </row>
    <row r="80" spans="1:54" s="17" customFormat="1" ht="19.5" customHeight="1" hidden="1" thickBot="1">
      <c r="A80" s="209">
        <v>70</v>
      </c>
      <c r="B80" s="203" t="b">
        <f>IF(A80&lt;=Formulargestalter!$M$14,TRUE,IF(C80&gt;0,TRUE,FALSE))</f>
        <v>0</v>
      </c>
      <c r="C80" s="488"/>
      <c r="D80" s="489"/>
      <c r="E80" s="188"/>
      <c r="F80" s="514">
        <f>IF(C80&lt;1,"",VLOOKUP(C80,Tabelle1!$A$2:$B$160,2,FALSE))</f>
      </c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>
        <v>100</v>
      </c>
      <c r="S80" s="515"/>
      <c r="T80" s="515"/>
      <c r="U80" s="515"/>
      <c r="V80" s="515"/>
      <c r="W80" s="515"/>
      <c r="X80" s="516"/>
      <c r="Y80" s="517"/>
      <c r="Z80" s="518"/>
      <c r="AA80" s="518"/>
      <c r="AB80" s="518"/>
      <c r="AC80" s="519"/>
      <c r="AD80" s="520">
        <f>IF(C80=0,0,VLOOKUP(C80,Tabelle1!$A$2:$C$160,3,FALSE))</f>
        <v>0</v>
      </c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P80" s="521">
        <f t="shared" si="1"/>
        <v>0</v>
      </c>
      <c r="AQ80" s="521"/>
      <c r="AR80" s="521"/>
      <c r="AS80" s="521"/>
      <c r="AT80" s="521"/>
      <c r="AU80" s="521"/>
      <c r="AV80" s="521"/>
      <c r="AW80" s="521"/>
      <c r="AX80" s="521"/>
      <c r="AY80" s="521"/>
      <c r="AZ80" s="521"/>
      <c r="BA80" s="521"/>
      <c r="BB80" s="42"/>
    </row>
    <row r="81" spans="1:54" s="17" customFormat="1" ht="19.5" customHeight="1" hidden="1" thickBot="1">
      <c r="A81" s="209">
        <v>71</v>
      </c>
      <c r="B81" s="203" t="b">
        <f>IF(A81&lt;=Formulargestalter!$M$14,TRUE,IF(C81&gt;0,TRUE,FALSE))</f>
        <v>0</v>
      </c>
      <c r="C81" s="488"/>
      <c r="D81" s="489"/>
      <c r="E81" s="188"/>
      <c r="F81" s="514">
        <f>IF(C81&lt;1,"",VLOOKUP(C81,Tabelle1!$A$2:$B$160,2,FALSE))</f>
      </c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>
        <v>100</v>
      </c>
      <c r="S81" s="515"/>
      <c r="T81" s="515"/>
      <c r="U81" s="515"/>
      <c r="V81" s="515"/>
      <c r="W81" s="515"/>
      <c r="X81" s="516"/>
      <c r="Y81" s="517"/>
      <c r="Z81" s="518"/>
      <c r="AA81" s="518"/>
      <c r="AB81" s="518"/>
      <c r="AC81" s="519"/>
      <c r="AD81" s="520">
        <f>IF(C81=0,0,VLOOKUP(C81,Tabelle1!$A$2:$C$160,3,FALSE))</f>
        <v>0</v>
      </c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1">
        <f t="shared" si="1"/>
        <v>0</v>
      </c>
      <c r="AQ81" s="521"/>
      <c r="AR81" s="521"/>
      <c r="AS81" s="521"/>
      <c r="AT81" s="521"/>
      <c r="AU81" s="521"/>
      <c r="AV81" s="521"/>
      <c r="AW81" s="521"/>
      <c r="AX81" s="521"/>
      <c r="AY81" s="521"/>
      <c r="AZ81" s="521"/>
      <c r="BA81" s="521"/>
      <c r="BB81" s="42"/>
    </row>
    <row r="82" spans="1:54" s="17" customFormat="1" ht="19.5" customHeight="1" hidden="1" thickBot="1">
      <c r="A82" s="209">
        <v>72</v>
      </c>
      <c r="B82" s="203" t="b">
        <f>IF(A82&lt;=Formulargestalter!$M$14,TRUE,IF(C82&gt;0,TRUE,FALSE))</f>
        <v>0</v>
      </c>
      <c r="C82" s="488"/>
      <c r="D82" s="489"/>
      <c r="E82" s="188"/>
      <c r="F82" s="514">
        <f>IF(C82&lt;1,"",VLOOKUP(C82,Tabelle1!$A$2:$B$160,2,FALSE))</f>
      </c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>
        <v>100</v>
      </c>
      <c r="S82" s="515"/>
      <c r="T82" s="515"/>
      <c r="U82" s="515"/>
      <c r="V82" s="515"/>
      <c r="W82" s="515"/>
      <c r="X82" s="516"/>
      <c r="Y82" s="517"/>
      <c r="Z82" s="518"/>
      <c r="AA82" s="518"/>
      <c r="AB82" s="518"/>
      <c r="AC82" s="519"/>
      <c r="AD82" s="520">
        <f>IF(C82=0,0,VLOOKUP(C82,Tabelle1!$A$2:$C$160,3,FALSE))</f>
        <v>0</v>
      </c>
      <c r="AE82" s="520"/>
      <c r="AF82" s="520"/>
      <c r="AG82" s="520"/>
      <c r="AH82" s="520"/>
      <c r="AI82" s="520"/>
      <c r="AJ82" s="520"/>
      <c r="AK82" s="520"/>
      <c r="AL82" s="520"/>
      <c r="AM82" s="520"/>
      <c r="AN82" s="520"/>
      <c r="AO82" s="520"/>
      <c r="AP82" s="521">
        <f t="shared" si="1"/>
        <v>0</v>
      </c>
      <c r="AQ82" s="521"/>
      <c r="AR82" s="521"/>
      <c r="AS82" s="521"/>
      <c r="AT82" s="521"/>
      <c r="AU82" s="521"/>
      <c r="AV82" s="521"/>
      <c r="AW82" s="521"/>
      <c r="AX82" s="521"/>
      <c r="AY82" s="521"/>
      <c r="AZ82" s="521"/>
      <c r="BA82" s="521"/>
      <c r="BB82" s="42"/>
    </row>
    <row r="83" spans="1:54" s="17" customFormat="1" ht="19.5" customHeight="1" hidden="1" thickBot="1">
      <c r="A83" s="209">
        <v>73</v>
      </c>
      <c r="B83" s="203" t="b">
        <f>IF(A83&lt;=Formulargestalter!$M$14,TRUE,IF(C83&gt;0,TRUE,FALSE))</f>
        <v>0</v>
      </c>
      <c r="C83" s="488"/>
      <c r="D83" s="489"/>
      <c r="E83" s="188"/>
      <c r="F83" s="514">
        <f>IF(C83&lt;1,"",VLOOKUP(C83,Tabelle1!$A$2:$B$160,2,FALSE))</f>
      </c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>
        <v>100</v>
      </c>
      <c r="S83" s="515"/>
      <c r="T83" s="515"/>
      <c r="U83" s="515"/>
      <c r="V83" s="515"/>
      <c r="W83" s="515"/>
      <c r="X83" s="516"/>
      <c r="Y83" s="517"/>
      <c r="Z83" s="518"/>
      <c r="AA83" s="518"/>
      <c r="AB83" s="518"/>
      <c r="AC83" s="519"/>
      <c r="AD83" s="520">
        <f>IF(C83=0,0,VLOOKUP(C83,Tabelle1!$A$2:$C$160,3,FALSE))</f>
        <v>0</v>
      </c>
      <c r="AE83" s="520"/>
      <c r="AF83" s="520"/>
      <c r="AG83" s="520"/>
      <c r="AH83" s="520"/>
      <c r="AI83" s="520"/>
      <c r="AJ83" s="520"/>
      <c r="AK83" s="520"/>
      <c r="AL83" s="520"/>
      <c r="AM83" s="520"/>
      <c r="AN83" s="520"/>
      <c r="AO83" s="520"/>
      <c r="AP83" s="521">
        <f t="shared" si="1"/>
        <v>0</v>
      </c>
      <c r="AQ83" s="521"/>
      <c r="AR83" s="521"/>
      <c r="AS83" s="521"/>
      <c r="AT83" s="521"/>
      <c r="AU83" s="521"/>
      <c r="AV83" s="521"/>
      <c r="AW83" s="521"/>
      <c r="AX83" s="521"/>
      <c r="AY83" s="521"/>
      <c r="AZ83" s="521"/>
      <c r="BA83" s="521"/>
      <c r="BB83" s="42"/>
    </row>
    <row r="84" spans="1:54" s="17" customFormat="1" ht="19.5" customHeight="1" hidden="1" thickBot="1">
      <c r="A84" s="209">
        <v>74</v>
      </c>
      <c r="B84" s="203" t="b">
        <f>IF(A84&lt;=Formulargestalter!$M$14,TRUE,IF(C84&gt;0,TRUE,FALSE))</f>
        <v>0</v>
      </c>
      <c r="C84" s="488"/>
      <c r="D84" s="489"/>
      <c r="E84" s="188"/>
      <c r="F84" s="514">
        <f>IF(C84&lt;1,"",VLOOKUP(C84,Tabelle1!$A$2:$B$160,2,FALSE))</f>
      </c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>
        <v>100</v>
      </c>
      <c r="S84" s="515"/>
      <c r="T84" s="515"/>
      <c r="U84" s="515"/>
      <c r="V84" s="515"/>
      <c r="W84" s="515"/>
      <c r="X84" s="516"/>
      <c r="Y84" s="517"/>
      <c r="Z84" s="518"/>
      <c r="AA84" s="518"/>
      <c r="AB84" s="518"/>
      <c r="AC84" s="519"/>
      <c r="AD84" s="520">
        <f>IF(C84=0,0,VLOOKUP(C84,Tabelle1!$A$2:$C$160,3,FALSE))</f>
        <v>0</v>
      </c>
      <c r="AE84" s="520"/>
      <c r="AF84" s="520"/>
      <c r="AG84" s="520"/>
      <c r="AH84" s="520"/>
      <c r="AI84" s="520"/>
      <c r="AJ84" s="520"/>
      <c r="AK84" s="520"/>
      <c r="AL84" s="520"/>
      <c r="AM84" s="520"/>
      <c r="AN84" s="520"/>
      <c r="AO84" s="520"/>
      <c r="AP84" s="521">
        <f t="shared" si="1"/>
        <v>0</v>
      </c>
      <c r="AQ84" s="521"/>
      <c r="AR84" s="521"/>
      <c r="AS84" s="521"/>
      <c r="AT84" s="521"/>
      <c r="AU84" s="521"/>
      <c r="AV84" s="521"/>
      <c r="AW84" s="521"/>
      <c r="AX84" s="521"/>
      <c r="AY84" s="521"/>
      <c r="AZ84" s="521"/>
      <c r="BA84" s="521"/>
      <c r="BB84" s="42"/>
    </row>
    <row r="85" spans="1:54" s="17" customFormat="1" ht="19.5" customHeight="1" hidden="1" thickBot="1">
      <c r="A85" s="209">
        <v>75</v>
      </c>
      <c r="B85" s="203" t="b">
        <f>IF(A85&lt;=Formulargestalter!$M$14,TRUE,IF(C85&gt;0,TRUE,FALSE))</f>
        <v>0</v>
      </c>
      <c r="C85" s="488"/>
      <c r="D85" s="489"/>
      <c r="E85" s="188"/>
      <c r="F85" s="514">
        <f>IF(C85&lt;1,"",VLOOKUP(C85,Tabelle1!$A$2:$B$160,2,FALSE))</f>
      </c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>
        <v>100</v>
      </c>
      <c r="S85" s="515"/>
      <c r="T85" s="515"/>
      <c r="U85" s="515"/>
      <c r="V85" s="515"/>
      <c r="W85" s="515"/>
      <c r="X85" s="516"/>
      <c r="Y85" s="517"/>
      <c r="Z85" s="518"/>
      <c r="AA85" s="518"/>
      <c r="AB85" s="518"/>
      <c r="AC85" s="519"/>
      <c r="AD85" s="520">
        <f>IF(C85=0,0,VLOOKUP(C85,Tabelle1!$A$2:$C$160,3,FALSE))</f>
        <v>0</v>
      </c>
      <c r="AE85" s="520"/>
      <c r="AF85" s="520"/>
      <c r="AG85" s="520"/>
      <c r="AH85" s="520"/>
      <c r="AI85" s="520"/>
      <c r="AJ85" s="520"/>
      <c r="AK85" s="520"/>
      <c r="AL85" s="520"/>
      <c r="AM85" s="520"/>
      <c r="AN85" s="520"/>
      <c r="AO85" s="520"/>
      <c r="AP85" s="521">
        <f t="shared" si="1"/>
        <v>0</v>
      </c>
      <c r="AQ85" s="521"/>
      <c r="AR85" s="521"/>
      <c r="AS85" s="521"/>
      <c r="AT85" s="521"/>
      <c r="AU85" s="521"/>
      <c r="AV85" s="521"/>
      <c r="AW85" s="521"/>
      <c r="AX85" s="521"/>
      <c r="AY85" s="521"/>
      <c r="AZ85" s="521"/>
      <c r="BA85" s="521"/>
      <c r="BB85" s="42"/>
    </row>
    <row r="86" spans="1:54" s="17" customFormat="1" ht="19.5" customHeight="1" hidden="1" thickBot="1">
      <c r="A86" s="209">
        <v>76</v>
      </c>
      <c r="B86" s="203" t="b">
        <f>IF(A86&lt;=Formulargestalter!$M$14,TRUE,IF(C86&gt;0,TRUE,FALSE))</f>
        <v>0</v>
      </c>
      <c r="C86" s="488"/>
      <c r="D86" s="489"/>
      <c r="E86" s="188"/>
      <c r="F86" s="514">
        <f>IF(C86&lt;1,"",VLOOKUP(C86,Tabelle1!$A$2:$B$160,2,FALSE))</f>
      </c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>
        <v>100</v>
      </c>
      <c r="S86" s="515"/>
      <c r="T86" s="515"/>
      <c r="U86" s="515"/>
      <c r="V86" s="515"/>
      <c r="W86" s="515"/>
      <c r="X86" s="516"/>
      <c r="Y86" s="517"/>
      <c r="Z86" s="518"/>
      <c r="AA86" s="518"/>
      <c r="AB86" s="518"/>
      <c r="AC86" s="519"/>
      <c r="AD86" s="520">
        <f>IF(C86=0,0,VLOOKUP(C86,Tabelle1!$A$2:$C$160,3,FALSE))</f>
        <v>0</v>
      </c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1">
        <f t="shared" si="1"/>
        <v>0</v>
      </c>
      <c r="AQ86" s="521"/>
      <c r="AR86" s="521"/>
      <c r="AS86" s="521"/>
      <c r="AT86" s="521"/>
      <c r="AU86" s="521"/>
      <c r="AV86" s="521"/>
      <c r="AW86" s="521"/>
      <c r="AX86" s="521"/>
      <c r="AY86" s="521"/>
      <c r="AZ86" s="521"/>
      <c r="BA86" s="521"/>
      <c r="BB86" s="42"/>
    </row>
    <row r="87" spans="1:54" s="17" customFormat="1" ht="19.5" customHeight="1" hidden="1" thickBot="1">
      <c r="A87" s="209">
        <v>77</v>
      </c>
      <c r="B87" s="203" t="b">
        <f>IF(A87&lt;=Formulargestalter!$M$14,TRUE,IF(C87&gt;0,TRUE,FALSE))</f>
        <v>0</v>
      </c>
      <c r="C87" s="488"/>
      <c r="D87" s="489"/>
      <c r="E87" s="188"/>
      <c r="F87" s="514">
        <f>IF(C87&lt;1,"",VLOOKUP(C87,Tabelle1!$A$2:$B$160,2,FALSE))</f>
      </c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>
        <v>100</v>
      </c>
      <c r="S87" s="515"/>
      <c r="T87" s="515"/>
      <c r="U87" s="515"/>
      <c r="V87" s="515"/>
      <c r="W87" s="515"/>
      <c r="X87" s="516"/>
      <c r="Y87" s="517"/>
      <c r="Z87" s="518"/>
      <c r="AA87" s="518"/>
      <c r="AB87" s="518"/>
      <c r="AC87" s="519"/>
      <c r="AD87" s="520">
        <f>IF(C87=0,0,VLOOKUP(C87,Tabelle1!$A$2:$C$160,3,FALSE))</f>
        <v>0</v>
      </c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1">
        <f t="shared" si="1"/>
        <v>0</v>
      </c>
      <c r="AQ87" s="521"/>
      <c r="AR87" s="521"/>
      <c r="AS87" s="521"/>
      <c r="AT87" s="521"/>
      <c r="AU87" s="521"/>
      <c r="AV87" s="521"/>
      <c r="AW87" s="521"/>
      <c r="AX87" s="521"/>
      <c r="AY87" s="521"/>
      <c r="AZ87" s="521"/>
      <c r="BA87" s="521"/>
      <c r="BB87" s="42"/>
    </row>
    <row r="88" spans="1:54" s="17" customFormat="1" ht="19.5" customHeight="1" hidden="1" thickBot="1">
      <c r="A88" s="209">
        <v>78</v>
      </c>
      <c r="B88" s="203" t="b">
        <f>IF(A88&lt;=Formulargestalter!$M$14,TRUE,IF(C88&gt;0,TRUE,FALSE))</f>
        <v>0</v>
      </c>
      <c r="C88" s="488"/>
      <c r="D88" s="489"/>
      <c r="E88" s="188"/>
      <c r="F88" s="514">
        <f>IF(C88&lt;1,"",VLOOKUP(C88,Tabelle1!$A$2:$B$160,2,FALSE))</f>
      </c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>
        <v>100</v>
      </c>
      <c r="S88" s="515"/>
      <c r="T88" s="515"/>
      <c r="U88" s="515"/>
      <c r="V88" s="515"/>
      <c r="W88" s="515"/>
      <c r="X88" s="516"/>
      <c r="Y88" s="517"/>
      <c r="Z88" s="518"/>
      <c r="AA88" s="518"/>
      <c r="AB88" s="518"/>
      <c r="AC88" s="519"/>
      <c r="AD88" s="520">
        <f>IF(C88=0,0,VLOOKUP(C88,Tabelle1!$A$2:$C$160,3,FALSE))</f>
        <v>0</v>
      </c>
      <c r="AE88" s="520"/>
      <c r="AF88" s="520"/>
      <c r="AG88" s="520"/>
      <c r="AH88" s="520"/>
      <c r="AI88" s="520"/>
      <c r="AJ88" s="520"/>
      <c r="AK88" s="520"/>
      <c r="AL88" s="520"/>
      <c r="AM88" s="520"/>
      <c r="AN88" s="520"/>
      <c r="AO88" s="520"/>
      <c r="AP88" s="521">
        <f t="shared" si="1"/>
        <v>0</v>
      </c>
      <c r="AQ88" s="521"/>
      <c r="AR88" s="521"/>
      <c r="AS88" s="521"/>
      <c r="AT88" s="521"/>
      <c r="AU88" s="521"/>
      <c r="AV88" s="521"/>
      <c r="AW88" s="521"/>
      <c r="AX88" s="521"/>
      <c r="AY88" s="521"/>
      <c r="AZ88" s="521"/>
      <c r="BA88" s="521"/>
      <c r="BB88" s="42"/>
    </row>
    <row r="89" spans="1:54" s="17" customFormat="1" ht="19.5" customHeight="1" hidden="1" thickBot="1">
      <c r="A89" s="209">
        <v>79</v>
      </c>
      <c r="B89" s="203" t="b">
        <f>IF(A89&lt;=Formulargestalter!$M$14,TRUE,IF(C89&gt;0,TRUE,FALSE))</f>
        <v>0</v>
      </c>
      <c r="C89" s="488"/>
      <c r="D89" s="489"/>
      <c r="E89" s="188"/>
      <c r="F89" s="514">
        <f>IF(C89&lt;1,"",VLOOKUP(C89,Tabelle1!$A$2:$B$160,2,FALSE))</f>
      </c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>
        <v>100</v>
      </c>
      <c r="S89" s="515"/>
      <c r="T89" s="515"/>
      <c r="U89" s="515"/>
      <c r="V89" s="515"/>
      <c r="W89" s="515"/>
      <c r="X89" s="516"/>
      <c r="Y89" s="517"/>
      <c r="Z89" s="518"/>
      <c r="AA89" s="518"/>
      <c r="AB89" s="518"/>
      <c r="AC89" s="519"/>
      <c r="AD89" s="520">
        <f>IF(C89=0,0,VLOOKUP(C89,Tabelle1!$A$2:$C$160,3,FALSE))</f>
        <v>0</v>
      </c>
      <c r="AE89" s="520"/>
      <c r="AF89" s="520"/>
      <c r="AG89" s="520"/>
      <c r="AH89" s="520"/>
      <c r="AI89" s="520"/>
      <c r="AJ89" s="520"/>
      <c r="AK89" s="520"/>
      <c r="AL89" s="520"/>
      <c r="AM89" s="520"/>
      <c r="AN89" s="520"/>
      <c r="AO89" s="520"/>
      <c r="AP89" s="521">
        <f t="shared" si="1"/>
        <v>0</v>
      </c>
      <c r="AQ89" s="521"/>
      <c r="AR89" s="521"/>
      <c r="AS89" s="521"/>
      <c r="AT89" s="521"/>
      <c r="AU89" s="521"/>
      <c r="AV89" s="521"/>
      <c r="AW89" s="521"/>
      <c r="AX89" s="521"/>
      <c r="AY89" s="521"/>
      <c r="AZ89" s="521"/>
      <c r="BA89" s="521"/>
      <c r="BB89" s="42"/>
    </row>
    <row r="90" spans="1:54" s="17" customFormat="1" ht="19.5" customHeight="1" hidden="1" thickBot="1">
      <c r="A90" s="209">
        <v>80</v>
      </c>
      <c r="B90" s="203" t="b">
        <f>IF(A90&lt;=Formulargestalter!$M$14,TRUE,IF(C90&gt;0,TRUE,FALSE))</f>
        <v>0</v>
      </c>
      <c r="C90" s="488"/>
      <c r="D90" s="489"/>
      <c r="E90" s="188"/>
      <c r="F90" s="514">
        <f>IF(C90&lt;1,"",VLOOKUP(C90,Tabelle1!$A$2:$B$160,2,FALSE))</f>
      </c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>
        <v>100</v>
      </c>
      <c r="S90" s="515"/>
      <c r="T90" s="515"/>
      <c r="U90" s="515"/>
      <c r="V90" s="515"/>
      <c r="W90" s="515"/>
      <c r="X90" s="516"/>
      <c r="Y90" s="517"/>
      <c r="Z90" s="518"/>
      <c r="AA90" s="518"/>
      <c r="AB90" s="518"/>
      <c r="AC90" s="519"/>
      <c r="AD90" s="520">
        <f>IF(C90=0,0,VLOOKUP(C90,Tabelle1!$A$2:$C$160,3,FALSE))</f>
        <v>0</v>
      </c>
      <c r="AE90" s="520"/>
      <c r="AF90" s="520"/>
      <c r="AG90" s="520"/>
      <c r="AH90" s="520"/>
      <c r="AI90" s="520"/>
      <c r="AJ90" s="520"/>
      <c r="AK90" s="520"/>
      <c r="AL90" s="520"/>
      <c r="AM90" s="520"/>
      <c r="AN90" s="520"/>
      <c r="AO90" s="520"/>
      <c r="AP90" s="521">
        <f t="shared" si="1"/>
        <v>0</v>
      </c>
      <c r="AQ90" s="521"/>
      <c r="AR90" s="521"/>
      <c r="AS90" s="521"/>
      <c r="AT90" s="521"/>
      <c r="AU90" s="521"/>
      <c r="AV90" s="521"/>
      <c r="AW90" s="521"/>
      <c r="AX90" s="521"/>
      <c r="AY90" s="521"/>
      <c r="AZ90" s="521"/>
      <c r="BA90" s="521"/>
      <c r="BB90" s="42"/>
    </row>
    <row r="91" spans="1:54" s="17" customFormat="1" ht="19.5" customHeight="1" hidden="1" thickBot="1">
      <c r="A91" s="209">
        <v>81</v>
      </c>
      <c r="B91" s="203" t="b">
        <f>IF(A91&lt;=Formulargestalter!$M$14,TRUE,IF(C91&gt;0,TRUE,FALSE))</f>
        <v>0</v>
      </c>
      <c r="C91" s="488"/>
      <c r="D91" s="489"/>
      <c r="E91" s="188"/>
      <c r="F91" s="514">
        <f>IF(C91&lt;1,"",VLOOKUP(C91,Tabelle1!$A$2:$B$160,2,FALSE))</f>
      </c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>
        <v>100</v>
      </c>
      <c r="S91" s="515"/>
      <c r="T91" s="515"/>
      <c r="U91" s="515"/>
      <c r="V91" s="515"/>
      <c r="W91" s="515"/>
      <c r="X91" s="516"/>
      <c r="Y91" s="517"/>
      <c r="Z91" s="518"/>
      <c r="AA91" s="518"/>
      <c r="AB91" s="518"/>
      <c r="AC91" s="519"/>
      <c r="AD91" s="520">
        <f>IF(C91=0,0,VLOOKUP(C91,Tabelle1!$A$2:$C$160,3,FALSE))</f>
        <v>0</v>
      </c>
      <c r="AE91" s="520"/>
      <c r="AF91" s="520"/>
      <c r="AG91" s="520"/>
      <c r="AH91" s="520"/>
      <c r="AI91" s="520"/>
      <c r="AJ91" s="520"/>
      <c r="AK91" s="520"/>
      <c r="AL91" s="520"/>
      <c r="AM91" s="520"/>
      <c r="AN91" s="520"/>
      <c r="AO91" s="520"/>
      <c r="AP91" s="521">
        <f t="shared" si="1"/>
        <v>0</v>
      </c>
      <c r="AQ91" s="521"/>
      <c r="AR91" s="521"/>
      <c r="AS91" s="521"/>
      <c r="AT91" s="521"/>
      <c r="AU91" s="521"/>
      <c r="AV91" s="521"/>
      <c r="AW91" s="521"/>
      <c r="AX91" s="521"/>
      <c r="AY91" s="521"/>
      <c r="AZ91" s="521"/>
      <c r="BA91" s="521"/>
      <c r="BB91" s="42"/>
    </row>
    <row r="92" spans="1:54" s="17" customFormat="1" ht="19.5" customHeight="1" hidden="1" thickBot="1">
      <c r="A92" s="209">
        <v>82</v>
      </c>
      <c r="B92" s="203" t="b">
        <f>IF(A92&lt;=Formulargestalter!$M$14,TRUE,IF(C92&gt;0,TRUE,FALSE))</f>
        <v>0</v>
      </c>
      <c r="C92" s="488"/>
      <c r="D92" s="489"/>
      <c r="E92" s="188"/>
      <c r="F92" s="514">
        <f>IF(C92&lt;1,"",VLOOKUP(C92,Tabelle1!$A$2:$B$160,2,FALSE))</f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>
        <v>100</v>
      </c>
      <c r="S92" s="515"/>
      <c r="T92" s="515"/>
      <c r="U92" s="515"/>
      <c r="V92" s="515"/>
      <c r="W92" s="515"/>
      <c r="X92" s="516"/>
      <c r="Y92" s="517"/>
      <c r="Z92" s="518"/>
      <c r="AA92" s="518"/>
      <c r="AB92" s="518"/>
      <c r="AC92" s="519"/>
      <c r="AD92" s="520">
        <f>IF(C92=0,0,VLOOKUP(C92,Tabelle1!$A$2:$C$160,3,FALSE))</f>
        <v>0</v>
      </c>
      <c r="AE92" s="520"/>
      <c r="AF92" s="520"/>
      <c r="AG92" s="520"/>
      <c r="AH92" s="520"/>
      <c r="AI92" s="520"/>
      <c r="AJ92" s="520"/>
      <c r="AK92" s="520"/>
      <c r="AL92" s="520"/>
      <c r="AM92" s="520"/>
      <c r="AN92" s="520"/>
      <c r="AO92" s="520"/>
      <c r="AP92" s="521">
        <f t="shared" si="1"/>
        <v>0</v>
      </c>
      <c r="AQ92" s="521"/>
      <c r="AR92" s="521"/>
      <c r="AS92" s="521"/>
      <c r="AT92" s="521"/>
      <c r="AU92" s="521"/>
      <c r="AV92" s="521"/>
      <c r="AW92" s="521"/>
      <c r="AX92" s="521"/>
      <c r="AY92" s="521"/>
      <c r="AZ92" s="521"/>
      <c r="BA92" s="521"/>
      <c r="BB92" s="42"/>
    </row>
    <row r="93" spans="1:54" s="17" customFormat="1" ht="19.5" customHeight="1" hidden="1" thickBot="1">
      <c r="A93" s="209">
        <v>83</v>
      </c>
      <c r="B93" s="203" t="b">
        <f>IF(A93&lt;=Formulargestalter!$M$14,TRUE,IF(C93&gt;0,TRUE,FALSE))</f>
        <v>0</v>
      </c>
      <c r="C93" s="488"/>
      <c r="D93" s="489"/>
      <c r="E93" s="188"/>
      <c r="F93" s="514">
        <f>IF(C93&lt;1,"",VLOOKUP(C93,Tabelle1!$A$2:$B$160,2,FALSE))</f>
      </c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>
        <v>100</v>
      </c>
      <c r="S93" s="515"/>
      <c r="T93" s="515"/>
      <c r="U93" s="515"/>
      <c r="V93" s="515"/>
      <c r="W93" s="515"/>
      <c r="X93" s="516"/>
      <c r="Y93" s="517"/>
      <c r="Z93" s="518"/>
      <c r="AA93" s="518"/>
      <c r="AB93" s="518"/>
      <c r="AC93" s="519"/>
      <c r="AD93" s="520">
        <f>IF(C93=0,0,VLOOKUP(C93,Tabelle1!$A$2:$C$160,3,FALSE))</f>
        <v>0</v>
      </c>
      <c r="AE93" s="520"/>
      <c r="AF93" s="520"/>
      <c r="AG93" s="520"/>
      <c r="AH93" s="520"/>
      <c r="AI93" s="520"/>
      <c r="AJ93" s="520"/>
      <c r="AK93" s="520"/>
      <c r="AL93" s="520"/>
      <c r="AM93" s="520"/>
      <c r="AN93" s="520"/>
      <c r="AO93" s="520"/>
      <c r="AP93" s="521">
        <f t="shared" si="1"/>
        <v>0</v>
      </c>
      <c r="AQ93" s="521"/>
      <c r="AR93" s="521"/>
      <c r="AS93" s="521"/>
      <c r="AT93" s="521"/>
      <c r="AU93" s="521"/>
      <c r="AV93" s="521"/>
      <c r="AW93" s="521"/>
      <c r="AX93" s="521"/>
      <c r="AY93" s="521"/>
      <c r="AZ93" s="521"/>
      <c r="BA93" s="521"/>
      <c r="BB93" s="42"/>
    </row>
    <row r="94" spans="1:54" s="17" customFormat="1" ht="19.5" customHeight="1" hidden="1" thickBot="1">
      <c r="A94" s="209">
        <v>84</v>
      </c>
      <c r="B94" s="203" t="b">
        <f>IF(A94&lt;=Formulargestalter!$M$14,TRUE,IF(C94&gt;0,TRUE,FALSE))</f>
        <v>0</v>
      </c>
      <c r="C94" s="488"/>
      <c r="D94" s="489"/>
      <c r="E94" s="188"/>
      <c r="F94" s="514">
        <f>IF(C94&lt;1,"",VLOOKUP(C94,Tabelle1!$A$2:$B$160,2,FALSE))</f>
      </c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>
        <v>100</v>
      </c>
      <c r="S94" s="515"/>
      <c r="T94" s="515"/>
      <c r="U94" s="515"/>
      <c r="V94" s="515"/>
      <c r="W94" s="515"/>
      <c r="X94" s="516"/>
      <c r="Y94" s="517"/>
      <c r="Z94" s="518"/>
      <c r="AA94" s="518"/>
      <c r="AB94" s="518"/>
      <c r="AC94" s="519"/>
      <c r="AD94" s="520">
        <f>IF(C94=0,0,VLOOKUP(C94,Tabelle1!$A$2:$C$160,3,FALSE))</f>
        <v>0</v>
      </c>
      <c r="AE94" s="520"/>
      <c r="AF94" s="520"/>
      <c r="AG94" s="520"/>
      <c r="AH94" s="520"/>
      <c r="AI94" s="520"/>
      <c r="AJ94" s="520"/>
      <c r="AK94" s="520"/>
      <c r="AL94" s="520"/>
      <c r="AM94" s="520"/>
      <c r="AN94" s="520"/>
      <c r="AO94" s="520"/>
      <c r="AP94" s="521">
        <f t="shared" si="1"/>
        <v>0</v>
      </c>
      <c r="AQ94" s="521"/>
      <c r="AR94" s="521"/>
      <c r="AS94" s="521"/>
      <c r="AT94" s="521"/>
      <c r="AU94" s="521"/>
      <c r="AV94" s="521"/>
      <c r="AW94" s="521"/>
      <c r="AX94" s="521"/>
      <c r="AY94" s="521"/>
      <c r="AZ94" s="521"/>
      <c r="BA94" s="521"/>
      <c r="BB94" s="42"/>
    </row>
    <row r="95" spans="1:54" s="17" customFormat="1" ht="19.5" customHeight="1" hidden="1" thickBot="1">
      <c r="A95" s="209">
        <v>85</v>
      </c>
      <c r="B95" s="203" t="b">
        <f>IF(A95&lt;=Formulargestalter!$M$14,TRUE,IF(C95&gt;0,TRUE,FALSE))</f>
        <v>0</v>
      </c>
      <c r="C95" s="488"/>
      <c r="D95" s="489"/>
      <c r="E95" s="188"/>
      <c r="F95" s="514">
        <f>IF(C95&lt;1,"",VLOOKUP(C95,Tabelle1!$A$2:$B$160,2,FALSE))</f>
      </c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>
        <v>100</v>
      </c>
      <c r="S95" s="515"/>
      <c r="T95" s="515"/>
      <c r="U95" s="515"/>
      <c r="V95" s="515"/>
      <c r="W95" s="515"/>
      <c r="X95" s="516"/>
      <c r="Y95" s="517"/>
      <c r="Z95" s="518"/>
      <c r="AA95" s="518"/>
      <c r="AB95" s="518"/>
      <c r="AC95" s="519"/>
      <c r="AD95" s="520">
        <f>IF(C95=0,0,VLOOKUP(C95,Tabelle1!$A$2:$C$160,3,FALSE))</f>
        <v>0</v>
      </c>
      <c r="AE95" s="520"/>
      <c r="AF95" s="520"/>
      <c r="AG95" s="520"/>
      <c r="AH95" s="520"/>
      <c r="AI95" s="520"/>
      <c r="AJ95" s="520"/>
      <c r="AK95" s="520"/>
      <c r="AL95" s="520"/>
      <c r="AM95" s="520"/>
      <c r="AN95" s="520"/>
      <c r="AO95" s="520"/>
      <c r="AP95" s="521">
        <f t="shared" si="1"/>
        <v>0</v>
      </c>
      <c r="AQ95" s="521"/>
      <c r="AR95" s="521"/>
      <c r="AS95" s="521"/>
      <c r="AT95" s="521"/>
      <c r="AU95" s="521"/>
      <c r="AV95" s="521"/>
      <c r="AW95" s="521"/>
      <c r="AX95" s="521"/>
      <c r="AY95" s="521"/>
      <c r="AZ95" s="521"/>
      <c r="BA95" s="521"/>
      <c r="BB95" s="42"/>
    </row>
    <row r="96" spans="1:54" s="17" customFormat="1" ht="19.5" customHeight="1" hidden="1" thickBot="1">
      <c r="A96" s="209">
        <v>86</v>
      </c>
      <c r="B96" s="203" t="b">
        <f>IF(A96&lt;=Formulargestalter!$M$14,TRUE,IF(C96&gt;0,TRUE,FALSE))</f>
        <v>0</v>
      </c>
      <c r="C96" s="488"/>
      <c r="D96" s="489"/>
      <c r="E96" s="188"/>
      <c r="F96" s="514">
        <f>IF(C96&lt;1,"",VLOOKUP(C96,Tabelle1!$A$2:$B$160,2,FALSE))</f>
      </c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>
        <v>100</v>
      </c>
      <c r="S96" s="515"/>
      <c r="T96" s="515"/>
      <c r="U96" s="515"/>
      <c r="V96" s="515"/>
      <c r="W96" s="515"/>
      <c r="X96" s="516"/>
      <c r="Y96" s="517"/>
      <c r="Z96" s="518"/>
      <c r="AA96" s="518"/>
      <c r="AB96" s="518"/>
      <c r="AC96" s="519"/>
      <c r="AD96" s="520">
        <f>IF(C96=0,0,VLOOKUP(C96,Tabelle1!$A$2:$C$160,3,FALSE))</f>
        <v>0</v>
      </c>
      <c r="AE96" s="520"/>
      <c r="AF96" s="520"/>
      <c r="AG96" s="520"/>
      <c r="AH96" s="520"/>
      <c r="AI96" s="520"/>
      <c r="AJ96" s="520"/>
      <c r="AK96" s="520"/>
      <c r="AL96" s="520"/>
      <c r="AM96" s="520"/>
      <c r="AN96" s="520"/>
      <c r="AO96" s="520"/>
      <c r="AP96" s="521">
        <f t="shared" si="1"/>
        <v>0</v>
      </c>
      <c r="AQ96" s="521"/>
      <c r="AR96" s="521"/>
      <c r="AS96" s="521"/>
      <c r="AT96" s="521"/>
      <c r="AU96" s="521"/>
      <c r="AV96" s="521"/>
      <c r="AW96" s="521"/>
      <c r="AX96" s="521"/>
      <c r="AY96" s="521"/>
      <c r="AZ96" s="521"/>
      <c r="BA96" s="521"/>
      <c r="BB96" s="42"/>
    </row>
    <row r="97" spans="1:54" s="17" customFormat="1" ht="19.5" customHeight="1" hidden="1" thickBot="1">
      <c r="A97" s="209">
        <v>87</v>
      </c>
      <c r="B97" s="203" t="b">
        <f>IF(A97&lt;=Formulargestalter!$M$14,TRUE,IF(C97&gt;0,TRUE,FALSE))</f>
        <v>0</v>
      </c>
      <c r="C97" s="488"/>
      <c r="D97" s="489"/>
      <c r="E97" s="188"/>
      <c r="F97" s="514">
        <f>IF(C97&lt;1,"",VLOOKUP(C97,Tabelle1!$A$2:$B$160,2,FALSE))</f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>
        <v>100</v>
      </c>
      <c r="S97" s="515"/>
      <c r="T97" s="515"/>
      <c r="U97" s="515"/>
      <c r="V97" s="515"/>
      <c r="W97" s="515"/>
      <c r="X97" s="516"/>
      <c r="Y97" s="517"/>
      <c r="Z97" s="518"/>
      <c r="AA97" s="518"/>
      <c r="AB97" s="518"/>
      <c r="AC97" s="519"/>
      <c r="AD97" s="520">
        <f>IF(C97=0,0,VLOOKUP(C97,Tabelle1!$A$2:$C$160,3,FALSE))</f>
        <v>0</v>
      </c>
      <c r="AE97" s="520"/>
      <c r="AF97" s="520"/>
      <c r="AG97" s="520"/>
      <c r="AH97" s="520"/>
      <c r="AI97" s="520"/>
      <c r="AJ97" s="520"/>
      <c r="AK97" s="520"/>
      <c r="AL97" s="520"/>
      <c r="AM97" s="520"/>
      <c r="AN97" s="520"/>
      <c r="AO97" s="520"/>
      <c r="AP97" s="521">
        <f t="shared" si="1"/>
        <v>0</v>
      </c>
      <c r="AQ97" s="521"/>
      <c r="AR97" s="521"/>
      <c r="AS97" s="521"/>
      <c r="AT97" s="521"/>
      <c r="AU97" s="521"/>
      <c r="AV97" s="521"/>
      <c r="AW97" s="521"/>
      <c r="AX97" s="521"/>
      <c r="AY97" s="521"/>
      <c r="AZ97" s="521"/>
      <c r="BA97" s="521"/>
      <c r="BB97" s="42"/>
    </row>
    <row r="98" spans="1:54" s="17" customFormat="1" ht="19.5" customHeight="1" hidden="1" thickBot="1">
      <c r="A98" s="209">
        <v>88</v>
      </c>
      <c r="B98" s="203" t="b">
        <f>IF(A98&lt;=Formulargestalter!$M$14,TRUE,IF(C98&gt;0,TRUE,FALSE))</f>
        <v>0</v>
      </c>
      <c r="C98" s="488"/>
      <c r="D98" s="489"/>
      <c r="E98" s="188"/>
      <c r="F98" s="514">
        <f>IF(C98&lt;1,"",VLOOKUP(C98,Tabelle1!$A$2:$B$160,2,FALSE))</f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>
        <v>100</v>
      </c>
      <c r="S98" s="515"/>
      <c r="T98" s="515"/>
      <c r="U98" s="515"/>
      <c r="V98" s="515"/>
      <c r="W98" s="515"/>
      <c r="X98" s="516"/>
      <c r="Y98" s="517"/>
      <c r="Z98" s="518"/>
      <c r="AA98" s="518"/>
      <c r="AB98" s="518"/>
      <c r="AC98" s="519"/>
      <c r="AD98" s="520">
        <f>IF(C98=0,0,VLOOKUP(C98,Tabelle1!$A$2:$C$160,3,FALSE))</f>
        <v>0</v>
      </c>
      <c r="AE98" s="520"/>
      <c r="AF98" s="520"/>
      <c r="AG98" s="520"/>
      <c r="AH98" s="520"/>
      <c r="AI98" s="520"/>
      <c r="AJ98" s="520"/>
      <c r="AK98" s="520"/>
      <c r="AL98" s="520"/>
      <c r="AM98" s="520"/>
      <c r="AN98" s="520"/>
      <c r="AO98" s="520"/>
      <c r="AP98" s="521">
        <f t="shared" si="1"/>
        <v>0</v>
      </c>
      <c r="AQ98" s="521"/>
      <c r="AR98" s="521"/>
      <c r="AS98" s="521"/>
      <c r="AT98" s="521"/>
      <c r="AU98" s="521"/>
      <c r="AV98" s="521"/>
      <c r="AW98" s="521"/>
      <c r="AX98" s="521"/>
      <c r="AY98" s="521"/>
      <c r="AZ98" s="521"/>
      <c r="BA98" s="521"/>
      <c r="BB98" s="42"/>
    </row>
    <row r="99" spans="1:54" s="17" customFormat="1" ht="19.5" customHeight="1" hidden="1" thickBot="1">
      <c r="A99" s="209">
        <v>89</v>
      </c>
      <c r="B99" s="203" t="b">
        <f>IF(A99&lt;=Formulargestalter!$M$14,TRUE,IF(C99&gt;0,TRUE,FALSE))</f>
        <v>0</v>
      </c>
      <c r="C99" s="488"/>
      <c r="D99" s="489"/>
      <c r="E99" s="188"/>
      <c r="F99" s="514">
        <f>IF(C99&lt;1,"",VLOOKUP(C99,Tabelle1!$A$2:$B$160,2,FALSE))</f>
      </c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>
        <v>100</v>
      </c>
      <c r="S99" s="515"/>
      <c r="T99" s="515"/>
      <c r="U99" s="515"/>
      <c r="V99" s="515"/>
      <c r="W99" s="515"/>
      <c r="X99" s="516"/>
      <c r="Y99" s="517"/>
      <c r="Z99" s="518"/>
      <c r="AA99" s="518"/>
      <c r="AB99" s="518"/>
      <c r="AC99" s="519"/>
      <c r="AD99" s="520">
        <f>IF(C99=0,0,VLOOKUP(C99,Tabelle1!$A$2:$C$160,3,FALSE))</f>
        <v>0</v>
      </c>
      <c r="AE99" s="520"/>
      <c r="AF99" s="520"/>
      <c r="AG99" s="520"/>
      <c r="AH99" s="520"/>
      <c r="AI99" s="520"/>
      <c r="AJ99" s="520"/>
      <c r="AK99" s="520"/>
      <c r="AL99" s="520"/>
      <c r="AM99" s="520"/>
      <c r="AN99" s="520"/>
      <c r="AO99" s="520"/>
      <c r="AP99" s="521">
        <f t="shared" si="1"/>
        <v>0</v>
      </c>
      <c r="AQ99" s="521"/>
      <c r="AR99" s="521"/>
      <c r="AS99" s="521"/>
      <c r="AT99" s="521"/>
      <c r="AU99" s="521"/>
      <c r="AV99" s="521"/>
      <c r="AW99" s="521"/>
      <c r="AX99" s="521"/>
      <c r="AY99" s="521"/>
      <c r="AZ99" s="521"/>
      <c r="BA99" s="521"/>
      <c r="BB99" s="42"/>
    </row>
    <row r="100" spans="1:54" s="17" customFormat="1" ht="19.5" customHeight="1" hidden="1" thickBot="1">
      <c r="A100" s="209">
        <v>90</v>
      </c>
      <c r="B100" s="203" t="b">
        <f>IF(A100&lt;=Formulargestalter!$M$14,TRUE,IF(C100&gt;0,TRUE,FALSE))</f>
        <v>0</v>
      </c>
      <c r="C100" s="488"/>
      <c r="D100" s="489"/>
      <c r="E100" s="188"/>
      <c r="F100" s="514">
        <f>IF(C100&lt;1,"",VLOOKUP(C100,Tabelle1!$A$2:$B$160,2,FALSE))</f>
      </c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515">
        <v>100</v>
      </c>
      <c r="S100" s="515"/>
      <c r="T100" s="515"/>
      <c r="U100" s="515"/>
      <c r="V100" s="515"/>
      <c r="W100" s="515"/>
      <c r="X100" s="516"/>
      <c r="Y100" s="517"/>
      <c r="Z100" s="518"/>
      <c r="AA100" s="518"/>
      <c r="AB100" s="518"/>
      <c r="AC100" s="519"/>
      <c r="AD100" s="520">
        <f>IF(C100=0,0,VLOOKUP(C100,Tabelle1!$A$2:$C$160,3,FALSE))</f>
        <v>0</v>
      </c>
      <c r="AE100" s="520"/>
      <c r="AF100" s="520"/>
      <c r="AG100" s="520"/>
      <c r="AH100" s="520"/>
      <c r="AI100" s="520"/>
      <c r="AJ100" s="520"/>
      <c r="AK100" s="520"/>
      <c r="AL100" s="520"/>
      <c r="AM100" s="520"/>
      <c r="AN100" s="520"/>
      <c r="AO100" s="520"/>
      <c r="AP100" s="521">
        <f t="shared" si="1"/>
        <v>0</v>
      </c>
      <c r="AQ100" s="521"/>
      <c r="AR100" s="521"/>
      <c r="AS100" s="521"/>
      <c r="AT100" s="521"/>
      <c r="AU100" s="521"/>
      <c r="AV100" s="521"/>
      <c r="AW100" s="521"/>
      <c r="AX100" s="521"/>
      <c r="AY100" s="521"/>
      <c r="AZ100" s="521"/>
      <c r="BA100" s="521"/>
      <c r="BB100" s="42"/>
    </row>
    <row r="101" spans="1:54" s="17" customFormat="1" ht="19.5" customHeight="1" hidden="1" thickBot="1">
      <c r="A101" s="209">
        <v>91</v>
      </c>
      <c r="B101" s="203" t="b">
        <f>IF(A101&lt;=Formulargestalter!$M$14,TRUE,IF(C101&gt;0,TRUE,FALSE))</f>
        <v>0</v>
      </c>
      <c r="C101" s="488"/>
      <c r="D101" s="489"/>
      <c r="E101" s="188"/>
      <c r="F101" s="514">
        <f>IF(C101&lt;1,"",VLOOKUP(C101,Tabelle1!$A$2:$B$160,2,FALSE))</f>
      </c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>
        <v>100</v>
      </c>
      <c r="S101" s="515"/>
      <c r="T101" s="515"/>
      <c r="U101" s="515"/>
      <c r="V101" s="515"/>
      <c r="W101" s="515"/>
      <c r="X101" s="516"/>
      <c r="Y101" s="517"/>
      <c r="Z101" s="518"/>
      <c r="AA101" s="518"/>
      <c r="AB101" s="518"/>
      <c r="AC101" s="519"/>
      <c r="AD101" s="520">
        <f>IF(C101=0,0,VLOOKUP(C101,Tabelle1!$A$2:$C$160,3,FALSE))</f>
        <v>0</v>
      </c>
      <c r="AE101" s="520"/>
      <c r="AF101" s="520"/>
      <c r="AG101" s="520"/>
      <c r="AH101" s="520"/>
      <c r="AI101" s="520"/>
      <c r="AJ101" s="520"/>
      <c r="AK101" s="520"/>
      <c r="AL101" s="520"/>
      <c r="AM101" s="520"/>
      <c r="AN101" s="520"/>
      <c r="AO101" s="520"/>
      <c r="AP101" s="521">
        <f t="shared" si="1"/>
        <v>0</v>
      </c>
      <c r="AQ101" s="521"/>
      <c r="AR101" s="521"/>
      <c r="AS101" s="521"/>
      <c r="AT101" s="521"/>
      <c r="AU101" s="521"/>
      <c r="AV101" s="521"/>
      <c r="AW101" s="521"/>
      <c r="AX101" s="521"/>
      <c r="AY101" s="521"/>
      <c r="AZ101" s="521"/>
      <c r="BA101" s="521"/>
      <c r="BB101" s="42"/>
    </row>
    <row r="102" spans="1:54" s="17" customFormat="1" ht="19.5" customHeight="1" hidden="1" thickBot="1">
      <c r="A102" s="209">
        <v>92</v>
      </c>
      <c r="B102" s="203" t="b">
        <f>IF(A102&lt;=Formulargestalter!$M$14,TRUE,IF(C102&gt;0,TRUE,FALSE))</f>
        <v>0</v>
      </c>
      <c r="C102" s="488"/>
      <c r="D102" s="489"/>
      <c r="E102" s="188"/>
      <c r="F102" s="514">
        <f>IF(C102&lt;1,"",VLOOKUP(C102,Tabelle1!$A$2:$B$160,2,FALSE))</f>
      </c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>
        <v>100</v>
      </c>
      <c r="S102" s="515"/>
      <c r="T102" s="515"/>
      <c r="U102" s="515"/>
      <c r="V102" s="515"/>
      <c r="W102" s="515"/>
      <c r="X102" s="516"/>
      <c r="Y102" s="517"/>
      <c r="Z102" s="518"/>
      <c r="AA102" s="518"/>
      <c r="AB102" s="518"/>
      <c r="AC102" s="519"/>
      <c r="AD102" s="520">
        <f>IF(C102=0,0,VLOOKUP(C102,Tabelle1!$A$2:$C$160,3,FALSE))</f>
        <v>0</v>
      </c>
      <c r="AE102" s="520"/>
      <c r="AF102" s="520"/>
      <c r="AG102" s="520"/>
      <c r="AH102" s="520"/>
      <c r="AI102" s="520"/>
      <c r="AJ102" s="520"/>
      <c r="AK102" s="520"/>
      <c r="AL102" s="520"/>
      <c r="AM102" s="520"/>
      <c r="AN102" s="520"/>
      <c r="AO102" s="520"/>
      <c r="AP102" s="521">
        <f t="shared" si="1"/>
        <v>0</v>
      </c>
      <c r="AQ102" s="521"/>
      <c r="AR102" s="521"/>
      <c r="AS102" s="521"/>
      <c r="AT102" s="521"/>
      <c r="AU102" s="521"/>
      <c r="AV102" s="521"/>
      <c r="AW102" s="521"/>
      <c r="AX102" s="521"/>
      <c r="AY102" s="521"/>
      <c r="AZ102" s="521"/>
      <c r="BA102" s="521"/>
      <c r="BB102" s="42"/>
    </row>
    <row r="103" spans="1:54" s="17" customFormat="1" ht="19.5" customHeight="1" hidden="1" thickBot="1">
      <c r="A103" s="209">
        <v>93</v>
      </c>
      <c r="B103" s="203" t="b">
        <f>IF(A103&lt;=Formulargestalter!$M$14,TRUE,IF(C103&gt;0,TRUE,FALSE))</f>
        <v>0</v>
      </c>
      <c r="C103" s="488"/>
      <c r="D103" s="489"/>
      <c r="E103" s="188"/>
      <c r="F103" s="514">
        <f>IF(C103&lt;1,"",VLOOKUP(C103,Tabelle1!$A$2:$B$160,2,FALSE))</f>
      </c>
      <c r="G103" s="515"/>
      <c r="H103" s="515"/>
      <c r="I103" s="515"/>
      <c r="J103" s="515"/>
      <c r="K103" s="515"/>
      <c r="L103" s="515"/>
      <c r="M103" s="515"/>
      <c r="N103" s="515"/>
      <c r="O103" s="515"/>
      <c r="P103" s="515"/>
      <c r="Q103" s="515"/>
      <c r="R103" s="515">
        <v>100</v>
      </c>
      <c r="S103" s="515"/>
      <c r="T103" s="515"/>
      <c r="U103" s="515"/>
      <c r="V103" s="515"/>
      <c r="W103" s="515"/>
      <c r="X103" s="516"/>
      <c r="Y103" s="517"/>
      <c r="Z103" s="518"/>
      <c r="AA103" s="518"/>
      <c r="AB103" s="518"/>
      <c r="AC103" s="519"/>
      <c r="AD103" s="520">
        <f>IF(C103=0,0,VLOOKUP(C103,Tabelle1!$A$2:$C$160,3,FALSE))</f>
        <v>0</v>
      </c>
      <c r="AE103" s="520"/>
      <c r="AF103" s="520"/>
      <c r="AG103" s="520"/>
      <c r="AH103" s="520"/>
      <c r="AI103" s="520"/>
      <c r="AJ103" s="520"/>
      <c r="AK103" s="520"/>
      <c r="AL103" s="520"/>
      <c r="AM103" s="520"/>
      <c r="AN103" s="520"/>
      <c r="AO103" s="520"/>
      <c r="AP103" s="521">
        <f t="shared" si="1"/>
        <v>0</v>
      </c>
      <c r="AQ103" s="521"/>
      <c r="AR103" s="521"/>
      <c r="AS103" s="521"/>
      <c r="AT103" s="521"/>
      <c r="AU103" s="521"/>
      <c r="AV103" s="521"/>
      <c r="AW103" s="521"/>
      <c r="AX103" s="521"/>
      <c r="AY103" s="521"/>
      <c r="AZ103" s="521"/>
      <c r="BA103" s="521"/>
      <c r="BB103" s="42"/>
    </row>
    <row r="104" spans="1:54" s="17" customFormat="1" ht="19.5" customHeight="1" hidden="1" thickBot="1">
      <c r="A104" s="209">
        <v>94</v>
      </c>
      <c r="B104" s="203" t="b">
        <f>IF(A104&lt;=Formulargestalter!$M$14,TRUE,IF(C104&gt;0,TRUE,FALSE))</f>
        <v>0</v>
      </c>
      <c r="C104" s="488"/>
      <c r="D104" s="489"/>
      <c r="E104" s="188"/>
      <c r="F104" s="514">
        <f>IF(C104&lt;1,"",VLOOKUP(C104,Tabelle1!$A$2:$B$160,2,FALSE))</f>
      </c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>
        <v>100</v>
      </c>
      <c r="S104" s="515"/>
      <c r="T104" s="515"/>
      <c r="U104" s="515"/>
      <c r="V104" s="515"/>
      <c r="W104" s="515"/>
      <c r="X104" s="516"/>
      <c r="Y104" s="517"/>
      <c r="Z104" s="518"/>
      <c r="AA104" s="518"/>
      <c r="AB104" s="518"/>
      <c r="AC104" s="519"/>
      <c r="AD104" s="520">
        <f>IF(C104=0,0,VLOOKUP(C104,Tabelle1!$A$2:$C$160,3,FALSE))</f>
        <v>0</v>
      </c>
      <c r="AE104" s="520"/>
      <c r="AF104" s="520"/>
      <c r="AG104" s="520"/>
      <c r="AH104" s="520"/>
      <c r="AI104" s="520"/>
      <c r="AJ104" s="520"/>
      <c r="AK104" s="520"/>
      <c r="AL104" s="520"/>
      <c r="AM104" s="520"/>
      <c r="AN104" s="520"/>
      <c r="AO104" s="520"/>
      <c r="AP104" s="521">
        <f t="shared" si="1"/>
        <v>0</v>
      </c>
      <c r="AQ104" s="521"/>
      <c r="AR104" s="521"/>
      <c r="AS104" s="521"/>
      <c r="AT104" s="521"/>
      <c r="AU104" s="521"/>
      <c r="AV104" s="521"/>
      <c r="AW104" s="521"/>
      <c r="AX104" s="521"/>
      <c r="AY104" s="521"/>
      <c r="AZ104" s="521"/>
      <c r="BA104" s="521"/>
      <c r="BB104" s="42"/>
    </row>
    <row r="105" spans="1:54" s="17" customFormat="1" ht="19.5" customHeight="1" hidden="1" thickBot="1">
      <c r="A105" s="209">
        <v>95</v>
      </c>
      <c r="B105" s="203" t="b">
        <f>IF(A105&lt;=Formulargestalter!$M$14,TRUE,IF(C105&gt;0,TRUE,FALSE))</f>
        <v>0</v>
      </c>
      <c r="C105" s="488"/>
      <c r="D105" s="489"/>
      <c r="E105" s="188"/>
      <c r="F105" s="514">
        <f>IF(C105&lt;1,"",VLOOKUP(C105,Tabelle1!$A$2:$B$160,2,FALSE))</f>
      </c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>
        <v>100</v>
      </c>
      <c r="S105" s="515"/>
      <c r="T105" s="515"/>
      <c r="U105" s="515"/>
      <c r="V105" s="515"/>
      <c r="W105" s="515"/>
      <c r="X105" s="516"/>
      <c r="Y105" s="517"/>
      <c r="Z105" s="518"/>
      <c r="AA105" s="518"/>
      <c r="AB105" s="518"/>
      <c r="AC105" s="519"/>
      <c r="AD105" s="520">
        <f>IF(C105=0,0,VLOOKUP(C105,Tabelle1!$A$2:$C$160,3,FALSE))</f>
        <v>0</v>
      </c>
      <c r="AE105" s="520"/>
      <c r="AF105" s="520"/>
      <c r="AG105" s="520"/>
      <c r="AH105" s="520"/>
      <c r="AI105" s="520"/>
      <c r="AJ105" s="520"/>
      <c r="AK105" s="520"/>
      <c r="AL105" s="520"/>
      <c r="AM105" s="520"/>
      <c r="AN105" s="520"/>
      <c r="AO105" s="520"/>
      <c r="AP105" s="521">
        <f t="shared" si="1"/>
        <v>0</v>
      </c>
      <c r="AQ105" s="521"/>
      <c r="AR105" s="521"/>
      <c r="AS105" s="521"/>
      <c r="AT105" s="521"/>
      <c r="AU105" s="521"/>
      <c r="AV105" s="521"/>
      <c r="AW105" s="521"/>
      <c r="AX105" s="521"/>
      <c r="AY105" s="521"/>
      <c r="AZ105" s="521"/>
      <c r="BA105" s="521"/>
      <c r="BB105" s="42"/>
    </row>
    <row r="106" spans="1:54" s="17" customFormat="1" ht="19.5" customHeight="1" hidden="1" thickBot="1">
      <c r="A106" s="209">
        <v>96</v>
      </c>
      <c r="B106" s="203" t="b">
        <f>IF(A106&lt;=Formulargestalter!$M$14,TRUE,IF(C106&gt;0,TRUE,FALSE))</f>
        <v>0</v>
      </c>
      <c r="C106" s="488"/>
      <c r="D106" s="489"/>
      <c r="E106" s="188"/>
      <c r="F106" s="514">
        <f>IF(C106&lt;1,"",VLOOKUP(C106,Tabelle1!$A$2:$B$160,2,FALSE))</f>
      </c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>
        <v>100</v>
      </c>
      <c r="S106" s="515"/>
      <c r="T106" s="515"/>
      <c r="U106" s="515"/>
      <c r="V106" s="515"/>
      <c r="W106" s="515"/>
      <c r="X106" s="516"/>
      <c r="Y106" s="517"/>
      <c r="Z106" s="518"/>
      <c r="AA106" s="518"/>
      <c r="AB106" s="518"/>
      <c r="AC106" s="519"/>
      <c r="AD106" s="520">
        <f>IF(C106=0,0,VLOOKUP(C106,Tabelle1!$A$2:$C$160,3,FALSE))</f>
        <v>0</v>
      </c>
      <c r="AE106" s="520"/>
      <c r="AF106" s="520"/>
      <c r="AG106" s="520"/>
      <c r="AH106" s="520"/>
      <c r="AI106" s="520"/>
      <c r="AJ106" s="520"/>
      <c r="AK106" s="520"/>
      <c r="AL106" s="520"/>
      <c r="AM106" s="520"/>
      <c r="AN106" s="520"/>
      <c r="AO106" s="520"/>
      <c r="AP106" s="521">
        <f t="shared" si="1"/>
        <v>0</v>
      </c>
      <c r="AQ106" s="521"/>
      <c r="AR106" s="521"/>
      <c r="AS106" s="521"/>
      <c r="AT106" s="521"/>
      <c r="AU106" s="521"/>
      <c r="AV106" s="521"/>
      <c r="AW106" s="521"/>
      <c r="AX106" s="521"/>
      <c r="AY106" s="521"/>
      <c r="AZ106" s="521"/>
      <c r="BA106" s="521"/>
      <c r="BB106" s="42"/>
    </row>
    <row r="107" spans="1:54" s="17" customFormat="1" ht="19.5" customHeight="1" hidden="1" thickBot="1">
      <c r="A107" s="209">
        <v>97</v>
      </c>
      <c r="B107" s="203" t="b">
        <f>IF(A107&lt;=Formulargestalter!$M$14,TRUE,IF(C107&gt;0,TRUE,FALSE))</f>
        <v>0</v>
      </c>
      <c r="C107" s="488"/>
      <c r="D107" s="489"/>
      <c r="E107" s="188"/>
      <c r="F107" s="514">
        <f>IF(C107&lt;1,"",VLOOKUP(C107,Tabelle1!$A$2:$B$160,2,FALSE))</f>
      </c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>
        <v>100</v>
      </c>
      <c r="S107" s="515"/>
      <c r="T107" s="515"/>
      <c r="U107" s="515"/>
      <c r="V107" s="515"/>
      <c r="W107" s="515"/>
      <c r="X107" s="516"/>
      <c r="Y107" s="517"/>
      <c r="Z107" s="518"/>
      <c r="AA107" s="518"/>
      <c r="AB107" s="518"/>
      <c r="AC107" s="519"/>
      <c r="AD107" s="520">
        <f>IF(C107=0,0,VLOOKUP(C107,Tabelle1!$A$2:$C$160,3,FALSE))</f>
        <v>0</v>
      </c>
      <c r="AE107" s="520"/>
      <c r="AF107" s="520"/>
      <c r="AG107" s="520"/>
      <c r="AH107" s="520"/>
      <c r="AI107" s="520"/>
      <c r="AJ107" s="520"/>
      <c r="AK107" s="520"/>
      <c r="AL107" s="520"/>
      <c r="AM107" s="520"/>
      <c r="AN107" s="520"/>
      <c r="AO107" s="520"/>
      <c r="AP107" s="521">
        <f t="shared" si="1"/>
        <v>0</v>
      </c>
      <c r="AQ107" s="521"/>
      <c r="AR107" s="521"/>
      <c r="AS107" s="521"/>
      <c r="AT107" s="521"/>
      <c r="AU107" s="521"/>
      <c r="AV107" s="521"/>
      <c r="AW107" s="521"/>
      <c r="AX107" s="521"/>
      <c r="AY107" s="521"/>
      <c r="AZ107" s="521"/>
      <c r="BA107" s="521"/>
      <c r="BB107" s="42"/>
    </row>
    <row r="108" spans="1:54" s="17" customFormat="1" ht="19.5" customHeight="1" hidden="1" thickBot="1">
      <c r="A108" s="209">
        <v>98</v>
      </c>
      <c r="B108" s="203" t="b">
        <f>IF(A108&lt;=Formulargestalter!$M$14,TRUE,IF(C108&gt;0,TRUE,FALSE))</f>
        <v>0</v>
      </c>
      <c r="C108" s="488"/>
      <c r="D108" s="489"/>
      <c r="E108" s="188"/>
      <c r="F108" s="514">
        <f>IF(C108&lt;1,"",VLOOKUP(C108,Tabelle1!$A$2:$B$160,2,FALSE))</f>
      </c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>
        <v>100</v>
      </c>
      <c r="S108" s="515"/>
      <c r="T108" s="515"/>
      <c r="U108" s="515"/>
      <c r="V108" s="515"/>
      <c r="W108" s="515"/>
      <c r="X108" s="516"/>
      <c r="Y108" s="517"/>
      <c r="Z108" s="518"/>
      <c r="AA108" s="518"/>
      <c r="AB108" s="518"/>
      <c r="AC108" s="519"/>
      <c r="AD108" s="520">
        <f>IF(C108=0,0,VLOOKUP(C108,Tabelle1!$A$2:$C$160,3,FALSE))</f>
        <v>0</v>
      </c>
      <c r="AE108" s="520"/>
      <c r="AF108" s="520"/>
      <c r="AG108" s="520"/>
      <c r="AH108" s="520"/>
      <c r="AI108" s="520"/>
      <c r="AJ108" s="520"/>
      <c r="AK108" s="520"/>
      <c r="AL108" s="520"/>
      <c r="AM108" s="520"/>
      <c r="AN108" s="520"/>
      <c r="AO108" s="520"/>
      <c r="AP108" s="521">
        <f t="shared" si="1"/>
        <v>0</v>
      </c>
      <c r="AQ108" s="521"/>
      <c r="AR108" s="521"/>
      <c r="AS108" s="521"/>
      <c r="AT108" s="521"/>
      <c r="AU108" s="521"/>
      <c r="AV108" s="521"/>
      <c r="AW108" s="521"/>
      <c r="AX108" s="521"/>
      <c r="AY108" s="521"/>
      <c r="AZ108" s="521"/>
      <c r="BA108" s="521"/>
      <c r="BB108" s="42"/>
    </row>
    <row r="109" spans="1:54" s="17" customFormat="1" ht="19.5" customHeight="1" hidden="1" thickBot="1">
      <c r="A109" s="209">
        <v>99</v>
      </c>
      <c r="B109" s="203" t="b">
        <f>IF(A109&lt;=Formulargestalter!$M$14,TRUE,IF(C109&gt;0,TRUE,FALSE))</f>
        <v>0</v>
      </c>
      <c r="C109" s="488"/>
      <c r="D109" s="489"/>
      <c r="E109" s="188"/>
      <c r="F109" s="514">
        <f>IF(C109&lt;1,"",VLOOKUP(C109,Tabelle1!$A$2:$B$160,2,FALSE))</f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>
        <v>100</v>
      </c>
      <c r="S109" s="515"/>
      <c r="T109" s="515"/>
      <c r="U109" s="515"/>
      <c r="V109" s="515"/>
      <c r="W109" s="515"/>
      <c r="X109" s="516"/>
      <c r="Y109" s="517"/>
      <c r="Z109" s="518"/>
      <c r="AA109" s="518"/>
      <c r="AB109" s="518"/>
      <c r="AC109" s="519"/>
      <c r="AD109" s="520">
        <f>IF(C109=0,0,VLOOKUP(C109,Tabelle1!$A$2:$C$160,3,FALSE))</f>
        <v>0</v>
      </c>
      <c r="AE109" s="520"/>
      <c r="AF109" s="520"/>
      <c r="AG109" s="520"/>
      <c r="AH109" s="520"/>
      <c r="AI109" s="520"/>
      <c r="AJ109" s="520"/>
      <c r="AK109" s="520"/>
      <c r="AL109" s="520"/>
      <c r="AM109" s="520"/>
      <c r="AN109" s="520"/>
      <c r="AO109" s="520"/>
      <c r="AP109" s="521">
        <f t="shared" si="1"/>
        <v>0</v>
      </c>
      <c r="AQ109" s="521"/>
      <c r="AR109" s="521"/>
      <c r="AS109" s="521"/>
      <c r="AT109" s="521"/>
      <c r="AU109" s="521"/>
      <c r="AV109" s="521"/>
      <c r="AW109" s="521"/>
      <c r="AX109" s="521"/>
      <c r="AY109" s="521"/>
      <c r="AZ109" s="521"/>
      <c r="BA109" s="521"/>
      <c r="BB109" s="42"/>
    </row>
    <row r="110" spans="1:54" s="17" customFormat="1" ht="19.5" customHeight="1" hidden="1" thickBot="1">
      <c r="A110" s="209">
        <v>100</v>
      </c>
      <c r="B110" s="203" t="b">
        <f>IF(A110&lt;=Formulargestalter!$M$14,TRUE,IF(C110&gt;0,TRUE,FALSE))</f>
        <v>0</v>
      </c>
      <c r="C110" s="488"/>
      <c r="D110" s="489"/>
      <c r="E110" s="188"/>
      <c r="F110" s="538">
        <f>IF(C110&lt;1,"",VLOOKUP(C110,Tabelle1!$A$2:$B$160,2,FALSE))</f>
      </c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>
        <v>100</v>
      </c>
      <c r="S110" s="539"/>
      <c r="T110" s="539"/>
      <c r="U110" s="539"/>
      <c r="V110" s="539"/>
      <c r="W110" s="539"/>
      <c r="X110" s="540"/>
      <c r="Y110" s="541"/>
      <c r="Z110" s="542"/>
      <c r="AA110" s="542"/>
      <c r="AB110" s="542"/>
      <c r="AC110" s="543"/>
      <c r="AD110" s="520">
        <f>IF(C110=0,0,VLOOKUP(C110,Tabelle1!$A$2:$C$160,3,FALSE))</f>
        <v>0</v>
      </c>
      <c r="AE110" s="520"/>
      <c r="AF110" s="520"/>
      <c r="AG110" s="520"/>
      <c r="AH110" s="520"/>
      <c r="AI110" s="520"/>
      <c r="AJ110" s="520"/>
      <c r="AK110" s="520"/>
      <c r="AL110" s="520"/>
      <c r="AM110" s="520"/>
      <c r="AN110" s="520"/>
      <c r="AO110" s="520"/>
      <c r="AP110" s="521">
        <f t="shared" si="1"/>
        <v>0</v>
      </c>
      <c r="AQ110" s="521"/>
      <c r="AR110" s="521"/>
      <c r="AS110" s="521"/>
      <c r="AT110" s="521"/>
      <c r="AU110" s="521"/>
      <c r="AV110" s="521"/>
      <c r="AW110" s="521"/>
      <c r="AX110" s="521"/>
      <c r="AY110" s="521"/>
      <c r="AZ110" s="521"/>
      <c r="BA110" s="521"/>
      <c r="BB110" s="42"/>
    </row>
    <row r="111" spans="1:54" s="7" customFormat="1" ht="19.5" customHeight="1" thickBot="1">
      <c r="A111" s="209"/>
      <c r="B111" s="204" t="b">
        <v>1</v>
      </c>
      <c r="C111" s="37"/>
      <c r="D111" s="37"/>
      <c r="E111" s="18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163"/>
      <c r="S111" s="180"/>
      <c r="T111" s="163"/>
      <c r="U111" s="163"/>
      <c r="V111" s="164"/>
      <c r="W111" s="163"/>
      <c r="X111" s="164"/>
      <c r="Y111" s="484" t="s">
        <v>584</v>
      </c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484"/>
      <c r="AO111" s="485"/>
      <c r="AP111" s="537">
        <f>SUM(AP11:AP110)</f>
        <v>0</v>
      </c>
      <c r="AQ111" s="537"/>
      <c r="AR111" s="537"/>
      <c r="AS111" s="537"/>
      <c r="AT111" s="537"/>
      <c r="AU111" s="537"/>
      <c r="AV111" s="537"/>
      <c r="AW111" s="537"/>
      <c r="AX111" s="537"/>
      <c r="AY111" s="537"/>
      <c r="AZ111" s="537"/>
      <c r="BA111" s="537"/>
      <c r="BB111" s="37"/>
    </row>
    <row r="112" spans="1:54" s="1" customFormat="1" ht="13.5" thickTop="1">
      <c r="A112" s="202"/>
      <c r="B112" s="204" t="b">
        <v>1</v>
      </c>
      <c r="C112" s="43"/>
      <c r="D112" s="43"/>
      <c r="E112" s="189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</row>
    <row r="113" spans="1:54" s="2" customFormat="1" ht="24.75" customHeight="1" thickBot="1">
      <c r="A113" s="206"/>
      <c r="B113" s="204" t="b">
        <v>1</v>
      </c>
      <c r="C113" s="39"/>
      <c r="D113" s="39"/>
      <c r="E113" s="184"/>
      <c r="F113" s="2" t="s">
        <v>378</v>
      </c>
      <c r="H113" s="2" t="s">
        <v>593</v>
      </c>
      <c r="BB113" s="39"/>
    </row>
    <row r="114" spans="1:54" s="4" customFormat="1" ht="15.75" customHeight="1" thickTop="1">
      <c r="A114" s="207"/>
      <c r="B114" s="204" t="b">
        <v>1</v>
      </c>
      <c r="C114" s="40"/>
      <c r="D114" s="40"/>
      <c r="E114" s="185"/>
      <c r="F114" s="50" t="s">
        <v>455</v>
      </c>
      <c r="G114" s="51"/>
      <c r="H114" s="51"/>
      <c r="I114" s="51"/>
      <c r="J114" s="51"/>
      <c r="K114" s="51"/>
      <c r="L114" s="51"/>
      <c r="M114" s="544" t="s">
        <v>180</v>
      </c>
      <c r="N114" s="545"/>
      <c r="O114" s="545"/>
      <c r="P114" s="545"/>
      <c r="Q114" s="545"/>
      <c r="R114" s="545"/>
      <c r="S114" s="545"/>
      <c r="T114" s="545"/>
      <c r="U114" s="546"/>
      <c r="V114" s="477" t="s">
        <v>389</v>
      </c>
      <c r="W114" s="474"/>
      <c r="X114" s="474"/>
      <c r="Y114" s="475"/>
      <c r="Z114" s="477" t="s">
        <v>171</v>
      </c>
      <c r="AA114" s="474"/>
      <c r="AB114" s="474"/>
      <c r="AC114" s="474"/>
      <c r="AD114" s="474"/>
      <c r="AE114" s="475"/>
      <c r="AF114" s="477" t="s">
        <v>408</v>
      </c>
      <c r="AG114" s="474"/>
      <c r="AH114" s="474"/>
      <c r="AI114" s="474"/>
      <c r="AJ114" s="475"/>
      <c r="AK114" s="477" t="s">
        <v>397</v>
      </c>
      <c r="AL114" s="474"/>
      <c r="AM114" s="474"/>
      <c r="AN114" s="474"/>
      <c r="AO114" s="475"/>
      <c r="AP114" s="477" t="s">
        <v>400</v>
      </c>
      <c r="AQ114" s="474"/>
      <c r="AR114" s="474"/>
      <c r="AS114" s="474"/>
      <c r="AT114" s="474"/>
      <c r="AU114" s="475"/>
      <c r="AV114" s="477" t="s">
        <v>400</v>
      </c>
      <c r="AW114" s="474"/>
      <c r="AX114" s="474"/>
      <c r="AY114" s="474"/>
      <c r="AZ114" s="474"/>
      <c r="BA114" s="475"/>
      <c r="BB114" s="40"/>
    </row>
    <row r="115" spans="2:54" ht="15.75" customHeight="1">
      <c r="B115" s="204" t="b">
        <v>1</v>
      </c>
      <c r="C115" s="33"/>
      <c r="D115" s="33"/>
      <c r="E115" s="183"/>
      <c r="F115" s="71" t="s">
        <v>456</v>
      </c>
      <c r="G115" s="6"/>
      <c r="H115" s="6"/>
      <c r="I115" s="6"/>
      <c r="J115" s="6"/>
      <c r="K115" s="6"/>
      <c r="L115" s="6"/>
      <c r="M115" s="499" t="s">
        <v>181</v>
      </c>
      <c r="N115" s="500"/>
      <c r="O115" s="500"/>
      <c r="P115" s="500"/>
      <c r="Q115" s="500"/>
      <c r="R115" s="500"/>
      <c r="S115" s="500"/>
      <c r="T115" s="500"/>
      <c r="U115" s="501"/>
      <c r="V115" s="502" t="s">
        <v>390</v>
      </c>
      <c r="W115" s="503"/>
      <c r="X115" s="503"/>
      <c r="Y115" s="476"/>
      <c r="Z115" s="502" t="s">
        <v>172</v>
      </c>
      <c r="AA115" s="503"/>
      <c r="AB115" s="503"/>
      <c r="AC115" s="503"/>
      <c r="AD115" s="503"/>
      <c r="AE115" s="476"/>
      <c r="AF115" s="502" t="s">
        <v>407</v>
      </c>
      <c r="AG115" s="503"/>
      <c r="AH115" s="503"/>
      <c r="AI115" s="503"/>
      <c r="AJ115" s="476"/>
      <c r="AK115" s="502" t="s">
        <v>546</v>
      </c>
      <c r="AL115" s="503"/>
      <c r="AM115" s="503"/>
      <c r="AN115" s="503"/>
      <c r="AO115" s="476"/>
      <c r="AP115" s="502" t="s">
        <v>401</v>
      </c>
      <c r="AQ115" s="503"/>
      <c r="AR115" s="503"/>
      <c r="AS115" s="503"/>
      <c r="AT115" s="503"/>
      <c r="AU115" s="476"/>
      <c r="AV115" s="502" t="s">
        <v>401</v>
      </c>
      <c r="AW115" s="503"/>
      <c r="AX115" s="503"/>
      <c r="AY115" s="503"/>
      <c r="AZ115" s="503"/>
      <c r="BA115" s="476"/>
      <c r="BB115" s="33"/>
    </row>
    <row r="116" spans="2:63" ht="15.75" customHeight="1" thickBot="1">
      <c r="B116" s="204" t="b">
        <v>1</v>
      </c>
      <c r="C116" s="33"/>
      <c r="D116" s="33"/>
      <c r="E116" s="183"/>
      <c r="F116" s="5"/>
      <c r="G116" s="6"/>
      <c r="H116" s="6"/>
      <c r="I116" s="6"/>
      <c r="J116" s="6"/>
      <c r="K116" s="6"/>
      <c r="L116" s="6"/>
      <c r="M116" s="499" t="s">
        <v>182</v>
      </c>
      <c r="N116" s="500"/>
      <c r="O116" s="500"/>
      <c r="P116" s="500"/>
      <c r="Q116" s="500"/>
      <c r="R116" s="500"/>
      <c r="S116" s="500"/>
      <c r="T116" s="500"/>
      <c r="U116" s="501"/>
      <c r="V116" s="502" t="s">
        <v>391</v>
      </c>
      <c r="W116" s="503"/>
      <c r="X116" s="503"/>
      <c r="Y116" s="476"/>
      <c r="Z116" s="502" t="s">
        <v>394</v>
      </c>
      <c r="AA116" s="503"/>
      <c r="AB116" s="503"/>
      <c r="AC116" s="503"/>
      <c r="AD116" s="503"/>
      <c r="AE116" s="476"/>
      <c r="AF116" s="502" t="s">
        <v>396</v>
      </c>
      <c r="AG116" s="503"/>
      <c r="AH116" s="503"/>
      <c r="AI116" s="503"/>
      <c r="AJ116" s="476"/>
      <c r="AK116" s="502" t="s">
        <v>547</v>
      </c>
      <c r="AL116" s="503"/>
      <c r="AM116" s="503"/>
      <c r="AN116" s="503"/>
      <c r="AO116" s="476"/>
      <c r="AP116" s="502" t="s">
        <v>402</v>
      </c>
      <c r="AQ116" s="503"/>
      <c r="AR116" s="503"/>
      <c r="AS116" s="503"/>
      <c r="AT116" s="503"/>
      <c r="AU116" s="476"/>
      <c r="AV116" s="502" t="s">
        <v>404</v>
      </c>
      <c r="AW116" s="503"/>
      <c r="AX116" s="503"/>
      <c r="AY116" s="503"/>
      <c r="AZ116" s="503"/>
      <c r="BA116" s="476"/>
      <c r="BB116" s="33"/>
      <c r="BK116" s="294" t="s">
        <v>27</v>
      </c>
    </row>
    <row r="117" spans="1:63" s="13" customFormat="1" ht="12.75" customHeight="1" thickTop="1">
      <c r="A117" s="202"/>
      <c r="B117" s="204" t="b">
        <v>1</v>
      </c>
      <c r="C117" s="41"/>
      <c r="D117" s="41"/>
      <c r="E117" s="186"/>
      <c r="F117" s="14"/>
      <c r="G117" s="15"/>
      <c r="H117" s="15"/>
      <c r="I117" s="15"/>
      <c r="J117" s="15"/>
      <c r="K117" s="15"/>
      <c r="L117" s="15"/>
      <c r="M117" s="72"/>
      <c r="N117" s="72"/>
      <c r="O117" s="72"/>
      <c r="P117" s="72"/>
      <c r="Q117" s="72"/>
      <c r="R117" s="162"/>
      <c r="S117" s="554" t="s">
        <v>454</v>
      </c>
      <c r="T117" s="555"/>
      <c r="U117" s="556"/>
      <c r="V117" s="554" t="s">
        <v>393</v>
      </c>
      <c r="W117" s="555"/>
      <c r="X117" s="555"/>
      <c r="Y117" s="556"/>
      <c r="Z117" s="551" t="s">
        <v>395</v>
      </c>
      <c r="AA117" s="552"/>
      <c r="AB117" s="552"/>
      <c r="AC117" s="552"/>
      <c r="AD117" s="552"/>
      <c r="AE117" s="553"/>
      <c r="AF117" s="554" t="s">
        <v>393</v>
      </c>
      <c r="AG117" s="555"/>
      <c r="AH117" s="555"/>
      <c r="AI117" s="555"/>
      <c r="AJ117" s="556"/>
      <c r="AK117" s="551" t="s">
        <v>399</v>
      </c>
      <c r="AL117" s="552"/>
      <c r="AM117" s="552"/>
      <c r="AN117" s="552"/>
      <c r="AO117" s="553"/>
      <c r="AP117" s="547" t="s">
        <v>403</v>
      </c>
      <c r="AQ117" s="531"/>
      <c r="AR117" s="531"/>
      <c r="AS117" s="531"/>
      <c r="AT117" s="531"/>
      <c r="AU117" s="532"/>
      <c r="AV117" s="547" t="s">
        <v>405</v>
      </c>
      <c r="AW117" s="531"/>
      <c r="AX117" s="531"/>
      <c r="AY117" s="531"/>
      <c r="AZ117" s="531"/>
      <c r="BA117" s="532"/>
      <c r="BB117" s="41"/>
      <c r="BK117" s="295" t="s">
        <v>28</v>
      </c>
    </row>
    <row r="118" spans="1:63" s="78" customFormat="1" ht="15" customHeight="1" thickBot="1">
      <c r="A118" s="210"/>
      <c r="B118" s="204" t="b">
        <v>1</v>
      </c>
      <c r="C118" s="79"/>
      <c r="D118" s="79"/>
      <c r="E118" s="190"/>
      <c r="F118" s="80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5"/>
      <c r="S118" s="73"/>
      <c r="T118" s="73" t="s">
        <v>460</v>
      </c>
      <c r="U118" s="85"/>
      <c r="V118" s="83"/>
      <c r="W118" s="73" t="s">
        <v>461</v>
      </c>
      <c r="X118" s="84"/>
      <c r="Y118" s="85"/>
      <c r="Z118" s="83"/>
      <c r="AA118" s="84"/>
      <c r="AB118" s="73" t="s">
        <v>462</v>
      </c>
      <c r="AC118" s="84"/>
      <c r="AD118" s="84"/>
      <c r="AE118" s="85"/>
      <c r="AF118" s="73" t="s">
        <v>461</v>
      </c>
      <c r="AG118" s="81" t="s">
        <v>406</v>
      </c>
      <c r="AH118" s="73" t="s">
        <v>462</v>
      </c>
      <c r="AI118" s="86" t="s">
        <v>384</v>
      </c>
      <c r="AJ118" s="73" t="s">
        <v>463</v>
      </c>
      <c r="AK118" s="83"/>
      <c r="AL118" s="84"/>
      <c r="AM118" s="73" t="s">
        <v>464</v>
      </c>
      <c r="AN118" s="84"/>
      <c r="AO118" s="85"/>
      <c r="AP118" s="73" t="s">
        <v>463</v>
      </c>
      <c r="AQ118" s="81" t="s">
        <v>383</v>
      </c>
      <c r="AR118" s="73" t="s">
        <v>464</v>
      </c>
      <c r="AS118" s="86" t="s">
        <v>384</v>
      </c>
      <c r="AT118" s="73" t="s">
        <v>465</v>
      </c>
      <c r="AU118" s="82"/>
      <c r="AV118" s="84"/>
      <c r="AW118" s="73" t="s">
        <v>460</v>
      </c>
      <c r="AX118" s="81" t="s">
        <v>383</v>
      </c>
      <c r="AY118" s="73" t="s">
        <v>465</v>
      </c>
      <c r="AZ118" s="81"/>
      <c r="BA118" s="82"/>
      <c r="BB118" s="79"/>
      <c r="BE118" s="483" t="s">
        <v>618</v>
      </c>
      <c r="BF118" s="483"/>
      <c r="BG118" s="483"/>
      <c r="BH118" s="483"/>
      <c r="BK118" s="78" t="s">
        <v>567</v>
      </c>
    </row>
    <row r="119" spans="1:63" s="18" customFormat="1" ht="19.5" customHeight="1" thickBot="1" thickTop="1">
      <c r="A119" s="208">
        <v>1</v>
      </c>
      <c r="B119" s="204" t="b">
        <v>1</v>
      </c>
      <c r="C119" s="486">
        <f>C11</f>
        <v>0</v>
      </c>
      <c r="D119" s="487"/>
      <c r="E119" s="191"/>
      <c r="F119" s="490">
        <f>F11</f>
      </c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2"/>
      <c r="S119" s="548"/>
      <c r="T119" s="549"/>
      <c r="U119" s="550"/>
      <c r="V119" s="510">
        <f>$BE$119</f>
        <v>0</v>
      </c>
      <c r="W119" s="511">
        <f aca="true" t="shared" si="2" ref="W119:Y120">$BE$120</f>
        <v>0</v>
      </c>
      <c r="X119" s="511">
        <f t="shared" si="2"/>
        <v>0</v>
      </c>
      <c r="Y119" s="512">
        <f t="shared" si="2"/>
        <v>0</v>
      </c>
      <c r="Z119" s="513">
        <f>IF(C119=0,0,VLOOKUP(C119,Tabelle1!$A$2:$F$160,6,FALSE))</f>
        <v>0</v>
      </c>
      <c r="AA119" s="513"/>
      <c r="AB119" s="513"/>
      <c r="AC119" s="513"/>
      <c r="AD119" s="513"/>
      <c r="AE119" s="513"/>
      <c r="AF119" s="473">
        <f>IF(ISERROR(V119*Z119),0,V119*Z119)</f>
        <v>0</v>
      </c>
      <c r="AG119" s="473"/>
      <c r="AH119" s="473"/>
      <c r="AI119" s="473"/>
      <c r="AJ119" s="473"/>
      <c r="AK119" s="472">
        <f>IF(C119=0,0,VLOOKUP(C119,Tabelle1!$A$2:$G$160,7,FALSE))</f>
        <v>0</v>
      </c>
      <c r="AL119" s="472"/>
      <c r="AM119" s="472"/>
      <c r="AN119" s="472"/>
      <c r="AO119" s="472"/>
      <c r="AP119" s="504">
        <f>IF(S119&gt;0,AF119*AK119,0)</f>
        <v>0</v>
      </c>
      <c r="AQ119" s="505"/>
      <c r="AR119" s="505"/>
      <c r="AS119" s="505"/>
      <c r="AT119" s="505"/>
      <c r="AU119" s="506"/>
      <c r="AV119" s="507">
        <f>IF(S119&gt;0,S119*AP119,0)</f>
        <v>0</v>
      </c>
      <c r="AW119" s="508"/>
      <c r="AX119" s="508"/>
      <c r="AY119" s="508"/>
      <c r="AZ119" s="508"/>
      <c r="BA119" s="509"/>
      <c r="BB119" s="42"/>
      <c r="BE119" s="480">
        <f>IF(C119=0,0,VLOOKUP(C119,Tabelle1!$A$2:$D$160,4,FALSE))</f>
        <v>0</v>
      </c>
      <c r="BF119" s="481"/>
      <c r="BG119" s="481"/>
      <c r="BH119" s="482"/>
      <c r="BK119" s="296">
        <f>$BE$119</f>
        <v>0</v>
      </c>
    </row>
    <row r="120" spans="1:63" s="18" customFormat="1" ht="19.5" customHeight="1" thickBot="1" thickTop="1">
      <c r="A120" s="208">
        <v>2</v>
      </c>
      <c r="B120" s="204" t="b">
        <v>1</v>
      </c>
      <c r="C120" s="486">
        <f>C12</f>
        <v>0</v>
      </c>
      <c r="D120" s="487"/>
      <c r="E120" s="191"/>
      <c r="F120" s="493">
        <f>F12</f>
      </c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5"/>
      <c r="S120" s="496"/>
      <c r="T120" s="497"/>
      <c r="U120" s="498"/>
      <c r="V120" s="510">
        <f>$BE$120</f>
        <v>0</v>
      </c>
      <c r="W120" s="511">
        <f t="shared" si="2"/>
        <v>0</v>
      </c>
      <c r="X120" s="511">
        <f t="shared" si="2"/>
        <v>0</v>
      </c>
      <c r="Y120" s="512">
        <f t="shared" si="2"/>
        <v>0</v>
      </c>
      <c r="Z120" s="513">
        <f>IF(C120=0,0,VLOOKUP(C120,Tabelle1!$A$2:$F$160,6,FALSE))</f>
        <v>0</v>
      </c>
      <c r="AA120" s="513"/>
      <c r="AB120" s="513"/>
      <c r="AC120" s="513"/>
      <c r="AD120" s="513"/>
      <c r="AE120" s="513"/>
      <c r="AF120" s="473">
        <f aca="true" t="shared" si="3" ref="AF120:AF183">IF(ISERROR(V120*Z120),0,V120*Z120)</f>
        <v>0</v>
      </c>
      <c r="AG120" s="473"/>
      <c r="AH120" s="473"/>
      <c r="AI120" s="473"/>
      <c r="AJ120" s="473"/>
      <c r="AK120" s="472">
        <f>IF(C120=0,0,VLOOKUP(C120,Tabelle1!$A$2:$G$160,7,FALSE))</f>
        <v>0</v>
      </c>
      <c r="AL120" s="472"/>
      <c r="AM120" s="472"/>
      <c r="AN120" s="472"/>
      <c r="AO120" s="472"/>
      <c r="AP120" s="504">
        <f aca="true" t="shared" si="4" ref="AP120:AP183">IF(S120&gt;0,AF120*AK120,0)</f>
        <v>0</v>
      </c>
      <c r="AQ120" s="505"/>
      <c r="AR120" s="505"/>
      <c r="AS120" s="505"/>
      <c r="AT120" s="505"/>
      <c r="AU120" s="506"/>
      <c r="AV120" s="507">
        <f aca="true" t="shared" si="5" ref="AV120:AV183">IF(S120&gt;0,S120*AP120,0)</f>
        <v>0</v>
      </c>
      <c r="AW120" s="508"/>
      <c r="AX120" s="508"/>
      <c r="AY120" s="508"/>
      <c r="AZ120" s="508"/>
      <c r="BA120" s="509"/>
      <c r="BB120" s="42"/>
      <c r="BE120" s="480">
        <f>IF(C120=0,0,VLOOKUP(C120,Tabelle1!$A$2:$D$160,4,FALSE))</f>
        <v>0</v>
      </c>
      <c r="BF120" s="481"/>
      <c r="BG120" s="481"/>
      <c r="BH120" s="482"/>
      <c r="BK120" s="297">
        <f>$BE$120</f>
        <v>0</v>
      </c>
    </row>
    <row r="121" spans="1:63" s="18" customFormat="1" ht="19.5" customHeight="1" thickBot="1" thickTop="1">
      <c r="A121" s="208">
        <v>3</v>
      </c>
      <c r="B121" s="204" t="b">
        <v>1</v>
      </c>
      <c r="C121" s="486">
        <f aca="true" t="shared" si="6" ref="C121:C184">C13</f>
        <v>0</v>
      </c>
      <c r="D121" s="487"/>
      <c r="E121" s="191"/>
      <c r="F121" s="493">
        <f>F13</f>
      </c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5"/>
      <c r="S121" s="496"/>
      <c r="T121" s="497"/>
      <c r="U121" s="498"/>
      <c r="V121" s="510">
        <f>$BE$121</f>
        <v>0</v>
      </c>
      <c r="W121" s="511">
        <f>$BE$121</f>
        <v>0</v>
      </c>
      <c r="X121" s="511">
        <f>$BE$121</f>
        <v>0</v>
      </c>
      <c r="Y121" s="512">
        <f>$BE$121</f>
        <v>0</v>
      </c>
      <c r="Z121" s="513">
        <f>IF(C121=0,0,VLOOKUP(C121,Tabelle1!$A$2:$F$160,6,FALSE))</f>
        <v>0</v>
      </c>
      <c r="AA121" s="513"/>
      <c r="AB121" s="513"/>
      <c r="AC121" s="513"/>
      <c r="AD121" s="513"/>
      <c r="AE121" s="513"/>
      <c r="AF121" s="473">
        <f t="shared" si="3"/>
        <v>0</v>
      </c>
      <c r="AG121" s="473"/>
      <c r="AH121" s="473"/>
      <c r="AI121" s="473"/>
      <c r="AJ121" s="473"/>
      <c r="AK121" s="472">
        <f>IF(C121=0,0,VLOOKUP(C121,Tabelle1!$A$2:$G$160,7,FALSE))</f>
        <v>0</v>
      </c>
      <c r="AL121" s="472"/>
      <c r="AM121" s="472"/>
      <c r="AN121" s="472"/>
      <c r="AO121" s="472"/>
      <c r="AP121" s="504">
        <f t="shared" si="4"/>
        <v>0</v>
      </c>
      <c r="AQ121" s="505"/>
      <c r="AR121" s="505"/>
      <c r="AS121" s="505"/>
      <c r="AT121" s="505"/>
      <c r="AU121" s="506"/>
      <c r="AV121" s="507">
        <f t="shared" si="5"/>
        <v>0</v>
      </c>
      <c r="AW121" s="508"/>
      <c r="AX121" s="508"/>
      <c r="AY121" s="508"/>
      <c r="AZ121" s="508"/>
      <c r="BA121" s="509"/>
      <c r="BB121" s="42"/>
      <c r="BE121" s="480">
        <f>IF(C121=0,0,VLOOKUP(C121,Tabelle1!$A$2:$D$160,4,FALSE))</f>
        <v>0</v>
      </c>
      <c r="BF121" s="481"/>
      <c r="BG121" s="481"/>
      <c r="BH121" s="482"/>
      <c r="BK121" s="297">
        <f>$BE$121</f>
        <v>0</v>
      </c>
    </row>
    <row r="122" spans="1:63" s="18" customFormat="1" ht="19.5" customHeight="1" thickBot="1" thickTop="1">
      <c r="A122" s="208">
        <v>4</v>
      </c>
      <c r="B122" s="204" t="b">
        <v>1</v>
      </c>
      <c r="C122" s="486">
        <f t="shared" si="6"/>
        <v>0</v>
      </c>
      <c r="D122" s="487"/>
      <c r="E122" s="191"/>
      <c r="F122" s="493">
        <f aca="true" t="shared" si="7" ref="F122:F185">F14</f>
      </c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5"/>
      <c r="S122" s="496"/>
      <c r="T122" s="497"/>
      <c r="U122" s="498"/>
      <c r="V122" s="510">
        <f>$BE$122</f>
        <v>0</v>
      </c>
      <c r="W122" s="511">
        <f>$BE$122</f>
        <v>0</v>
      </c>
      <c r="X122" s="511">
        <f>$BE$122</f>
        <v>0</v>
      </c>
      <c r="Y122" s="512">
        <f>$BE$122</f>
        <v>0</v>
      </c>
      <c r="Z122" s="513">
        <f>IF(C122=0,0,VLOOKUP(C122,Tabelle1!$A$2:$F$160,6,FALSE))</f>
        <v>0</v>
      </c>
      <c r="AA122" s="513"/>
      <c r="AB122" s="513"/>
      <c r="AC122" s="513"/>
      <c r="AD122" s="513"/>
      <c r="AE122" s="513"/>
      <c r="AF122" s="473">
        <f t="shared" si="3"/>
        <v>0</v>
      </c>
      <c r="AG122" s="473"/>
      <c r="AH122" s="473"/>
      <c r="AI122" s="473"/>
      <c r="AJ122" s="473"/>
      <c r="AK122" s="472">
        <f>IF(C122=0,0,VLOOKUP(C122,Tabelle1!$A$2:$G$160,7,FALSE))</f>
        <v>0</v>
      </c>
      <c r="AL122" s="472"/>
      <c r="AM122" s="472"/>
      <c r="AN122" s="472"/>
      <c r="AO122" s="472"/>
      <c r="AP122" s="504">
        <f t="shared" si="4"/>
        <v>0</v>
      </c>
      <c r="AQ122" s="505"/>
      <c r="AR122" s="505"/>
      <c r="AS122" s="505"/>
      <c r="AT122" s="505"/>
      <c r="AU122" s="506"/>
      <c r="AV122" s="507">
        <f t="shared" si="5"/>
        <v>0</v>
      </c>
      <c r="AW122" s="508"/>
      <c r="AX122" s="508"/>
      <c r="AY122" s="508"/>
      <c r="AZ122" s="508"/>
      <c r="BA122" s="509"/>
      <c r="BB122" s="42"/>
      <c r="BE122" s="480">
        <f>IF(C122=0,0,VLOOKUP(C122,Tabelle1!$A$2:$D$160,4,FALSE))</f>
        <v>0</v>
      </c>
      <c r="BF122" s="481"/>
      <c r="BG122" s="481"/>
      <c r="BH122" s="482"/>
      <c r="BK122" s="297">
        <f>$BE$122</f>
        <v>0</v>
      </c>
    </row>
    <row r="123" spans="1:63" s="18" customFormat="1" ht="19.5" customHeight="1" thickBot="1" thickTop="1">
      <c r="A123" s="208">
        <v>5</v>
      </c>
      <c r="B123" s="204" t="b">
        <v>1</v>
      </c>
      <c r="C123" s="486">
        <f t="shared" si="6"/>
        <v>0</v>
      </c>
      <c r="D123" s="487"/>
      <c r="E123" s="191"/>
      <c r="F123" s="493">
        <f t="shared" si="7"/>
      </c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5"/>
      <c r="S123" s="496"/>
      <c r="T123" s="497"/>
      <c r="U123" s="498"/>
      <c r="V123" s="510">
        <f>$BE$123</f>
        <v>0</v>
      </c>
      <c r="W123" s="511">
        <f>$BE$123</f>
        <v>0</v>
      </c>
      <c r="X123" s="511">
        <f>$BE$123</f>
        <v>0</v>
      </c>
      <c r="Y123" s="512">
        <f>$BE$123</f>
        <v>0</v>
      </c>
      <c r="Z123" s="513">
        <f>IF(C123=0,0,VLOOKUP(C123,Tabelle1!$A$2:$F$160,6,FALSE))</f>
        <v>0</v>
      </c>
      <c r="AA123" s="513"/>
      <c r="AB123" s="513"/>
      <c r="AC123" s="513"/>
      <c r="AD123" s="513"/>
      <c r="AE123" s="513"/>
      <c r="AF123" s="473">
        <f t="shared" si="3"/>
        <v>0</v>
      </c>
      <c r="AG123" s="473"/>
      <c r="AH123" s="473"/>
      <c r="AI123" s="473"/>
      <c r="AJ123" s="473"/>
      <c r="AK123" s="472">
        <f>IF(C123=0,0,VLOOKUP(C123,Tabelle1!$A$2:$G$160,7,FALSE))</f>
        <v>0</v>
      </c>
      <c r="AL123" s="472"/>
      <c r="AM123" s="472"/>
      <c r="AN123" s="472"/>
      <c r="AO123" s="472"/>
      <c r="AP123" s="504">
        <f t="shared" si="4"/>
        <v>0</v>
      </c>
      <c r="AQ123" s="505"/>
      <c r="AR123" s="505"/>
      <c r="AS123" s="505"/>
      <c r="AT123" s="505"/>
      <c r="AU123" s="506"/>
      <c r="AV123" s="507">
        <f t="shared" si="5"/>
        <v>0</v>
      </c>
      <c r="AW123" s="508"/>
      <c r="AX123" s="508"/>
      <c r="AY123" s="508"/>
      <c r="AZ123" s="508"/>
      <c r="BA123" s="509"/>
      <c r="BB123" s="42"/>
      <c r="BE123" s="480">
        <f>IF(C123=0,0,VLOOKUP(C123,Tabelle1!$A$2:$D$160,4,FALSE))</f>
        <v>0</v>
      </c>
      <c r="BF123" s="481"/>
      <c r="BG123" s="481"/>
      <c r="BH123" s="482"/>
      <c r="BK123" s="297">
        <f>$BE$123</f>
        <v>0</v>
      </c>
    </row>
    <row r="124" spans="1:63" s="18" customFormat="1" ht="19.5" customHeight="1" thickBot="1" thickTop="1">
      <c r="A124" s="208">
        <v>6</v>
      </c>
      <c r="B124" s="204" t="b">
        <v>1</v>
      </c>
      <c r="C124" s="486">
        <f t="shared" si="6"/>
        <v>0</v>
      </c>
      <c r="D124" s="487"/>
      <c r="E124" s="191"/>
      <c r="F124" s="493">
        <f t="shared" si="7"/>
      </c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5"/>
      <c r="S124" s="496"/>
      <c r="T124" s="497"/>
      <c r="U124" s="498"/>
      <c r="V124" s="510">
        <f>$BE$124</f>
        <v>0</v>
      </c>
      <c r="W124" s="511">
        <f>$BE$124</f>
        <v>0</v>
      </c>
      <c r="X124" s="511">
        <f>$BE$124</f>
        <v>0</v>
      </c>
      <c r="Y124" s="512">
        <f>$BE$124</f>
        <v>0</v>
      </c>
      <c r="Z124" s="513">
        <f>IF(C124=0,0,VLOOKUP(C124,Tabelle1!$A$2:$F$160,6,FALSE))</f>
        <v>0</v>
      </c>
      <c r="AA124" s="513"/>
      <c r="AB124" s="513"/>
      <c r="AC124" s="513"/>
      <c r="AD124" s="513"/>
      <c r="AE124" s="513"/>
      <c r="AF124" s="473">
        <f t="shared" si="3"/>
        <v>0</v>
      </c>
      <c r="AG124" s="473"/>
      <c r="AH124" s="473"/>
      <c r="AI124" s="473"/>
      <c r="AJ124" s="473"/>
      <c r="AK124" s="472">
        <f>IF(C124=0,0,VLOOKUP(C124,Tabelle1!$A$2:$G$160,7,FALSE))</f>
        <v>0</v>
      </c>
      <c r="AL124" s="472"/>
      <c r="AM124" s="472"/>
      <c r="AN124" s="472"/>
      <c r="AO124" s="472"/>
      <c r="AP124" s="504">
        <f t="shared" si="4"/>
        <v>0</v>
      </c>
      <c r="AQ124" s="505"/>
      <c r="AR124" s="505"/>
      <c r="AS124" s="505"/>
      <c r="AT124" s="505"/>
      <c r="AU124" s="506"/>
      <c r="AV124" s="507">
        <f t="shared" si="5"/>
        <v>0</v>
      </c>
      <c r="AW124" s="508"/>
      <c r="AX124" s="508"/>
      <c r="AY124" s="508"/>
      <c r="AZ124" s="508"/>
      <c r="BA124" s="509"/>
      <c r="BB124" s="42"/>
      <c r="BE124" s="480">
        <f>IF(C124=0,0,VLOOKUP(C124,Tabelle1!$A$2:$D$160,4,FALSE))</f>
        <v>0</v>
      </c>
      <c r="BF124" s="481"/>
      <c r="BG124" s="481"/>
      <c r="BH124" s="482"/>
      <c r="BK124" s="297">
        <f>$BE$124</f>
        <v>0</v>
      </c>
    </row>
    <row r="125" spans="1:63" s="18" customFormat="1" ht="19.5" customHeight="1" thickBot="1" thickTop="1">
      <c r="A125" s="208">
        <v>7</v>
      </c>
      <c r="B125" s="204" t="b">
        <v>1</v>
      </c>
      <c r="C125" s="486">
        <f t="shared" si="6"/>
        <v>0</v>
      </c>
      <c r="D125" s="487"/>
      <c r="E125" s="191"/>
      <c r="F125" s="493">
        <f t="shared" si="7"/>
      </c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5"/>
      <c r="S125" s="496"/>
      <c r="T125" s="497"/>
      <c r="U125" s="498"/>
      <c r="V125" s="510">
        <f>$BE$125</f>
        <v>0</v>
      </c>
      <c r="W125" s="511">
        <f>$BE$125</f>
        <v>0</v>
      </c>
      <c r="X125" s="511">
        <f>$BE$125</f>
        <v>0</v>
      </c>
      <c r="Y125" s="512">
        <f>$BE$125</f>
        <v>0</v>
      </c>
      <c r="Z125" s="513">
        <f>IF(C125=0,0,VLOOKUP(C125,Tabelle1!$A$2:$F$160,6,FALSE))</f>
        <v>0</v>
      </c>
      <c r="AA125" s="513"/>
      <c r="AB125" s="513"/>
      <c r="AC125" s="513"/>
      <c r="AD125" s="513"/>
      <c r="AE125" s="513"/>
      <c r="AF125" s="473">
        <f t="shared" si="3"/>
        <v>0</v>
      </c>
      <c r="AG125" s="473"/>
      <c r="AH125" s="473"/>
      <c r="AI125" s="473"/>
      <c r="AJ125" s="473"/>
      <c r="AK125" s="472">
        <f>IF(C125=0,0,VLOOKUP(C125,Tabelle1!$A$2:$G$160,7,FALSE))</f>
        <v>0</v>
      </c>
      <c r="AL125" s="472"/>
      <c r="AM125" s="472"/>
      <c r="AN125" s="472"/>
      <c r="AO125" s="472"/>
      <c r="AP125" s="504">
        <f t="shared" si="4"/>
        <v>0</v>
      </c>
      <c r="AQ125" s="505"/>
      <c r="AR125" s="505"/>
      <c r="AS125" s="505"/>
      <c r="AT125" s="505"/>
      <c r="AU125" s="506"/>
      <c r="AV125" s="507">
        <f t="shared" si="5"/>
        <v>0</v>
      </c>
      <c r="AW125" s="508"/>
      <c r="AX125" s="508"/>
      <c r="AY125" s="508"/>
      <c r="AZ125" s="508"/>
      <c r="BA125" s="509"/>
      <c r="BB125" s="42"/>
      <c r="BE125" s="480">
        <f>IF(C125=0,0,VLOOKUP(C125,Tabelle1!$A$2:$D$160,4,FALSE))</f>
        <v>0</v>
      </c>
      <c r="BF125" s="481"/>
      <c r="BG125" s="481"/>
      <c r="BH125" s="482"/>
      <c r="BK125" s="297">
        <f>$BE$125</f>
        <v>0</v>
      </c>
    </row>
    <row r="126" spans="1:63" s="18" customFormat="1" ht="19.5" customHeight="1" thickBot="1" thickTop="1">
      <c r="A126" s="208">
        <v>8</v>
      </c>
      <c r="B126" s="204" t="b">
        <v>1</v>
      </c>
      <c r="C126" s="486">
        <f t="shared" si="6"/>
        <v>0</v>
      </c>
      <c r="D126" s="487"/>
      <c r="E126" s="191"/>
      <c r="F126" s="493">
        <f t="shared" si="7"/>
      </c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5"/>
      <c r="S126" s="496"/>
      <c r="T126" s="497"/>
      <c r="U126" s="498"/>
      <c r="V126" s="510">
        <f>$BE$126</f>
        <v>0</v>
      </c>
      <c r="W126" s="511">
        <f>$BE$126</f>
        <v>0</v>
      </c>
      <c r="X126" s="511">
        <f>$BE$126</f>
        <v>0</v>
      </c>
      <c r="Y126" s="512">
        <f>$BE$126</f>
        <v>0</v>
      </c>
      <c r="Z126" s="513">
        <f>IF(C126=0,0,VLOOKUP(C126,Tabelle1!$A$2:$F$160,6,FALSE))</f>
        <v>0</v>
      </c>
      <c r="AA126" s="513"/>
      <c r="AB126" s="513"/>
      <c r="AC126" s="513"/>
      <c r="AD126" s="513"/>
      <c r="AE126" s="513"/>
      <c r="AF126" s="473">
        <f t="shared" si="3"/>
        <v>0</v>
      </c>
      <c r="AG126" s="473"/>
      <c r="AH126" s="473"/>
      <c r="AI126" s="473"/>
      <c r="AJ126" s="473"/>
      <c r="AK126" s="472">
        <f>IF(C126=0,0,VLOOKUP(C126,Tabelle1!$A$2:$G$160,7,FALSE))</f>
        <v>0</v>
      </c>
      <c r="AL126" s="472"/>
      <c r="AM126" s="472"/>
      <c r="AN126" s="472"/>
      <c r="AO126" s="472"/>
      <c r="AP126" s="504">
        <f t="shared" si="4"/>
        <v>0</v>
      </c>
      <c r="AQ126" s="505"/>
      <c r="AR126" s="505"/>
      <c r="AS126" s="505"/>
      <c r="AT126" s="505"/>
      <c r="AU126" s="506"/>
      <c r="AV126" s="507">
        <f t="shared" si="5"/>
        <v>0</v>
      </c>
      <c r="AW126" s="508"/>
      <c r="AX126" s="508"/>
      <c r="AY126" s="508"/>
      <c r="AZ126" s="508"/>
      <c r="BA126" s="509"/>
      <c r="BB126" s="42"/>
      <c r="BE126" s="480">
        <f>IF(C126=0,0,VLOOKUP(C126,Tabelle1!$A$2:$D$160,4,FALSE))</f>
        <v>0</v>
      </c>
      <c r="BF126" s="481"/>
      <c r="BG126" s="481"/>
      <c r="BH126" s="482"/>
      <c r="BK126" s="297">
        <f>$BE$126</f>
        <v>0</v>
      </c>
    </row>
    <row r="127" spans="1:63" s="18" customFormat="1" ht="19.5" customHeight="1" thickBot="1" thickTop="1">
      <c r="A127" s="208">
        <v>9</v>
      </c>
      <c r="B127" s="204" t="b">
        <v>1</v>
      </c>
      <c r="C127" s="486">
        <f t="shared" si="6"/>
        <v>0</v>
      </c>
      <c r="D127" s="487"/>
      <c r="E127" s="191"/>
      <c r="F127" s="493">
        <f t="shared" si="7"/>
      </c>
      <c r="G127" s="494"/>
      <c r="H127" s="494"/>
      <c r="I127" s="494"/>
      <c r="J127" s="494"/>
      <c r="K127" s="494"/>
      <c r="L127" s="494"/>
      <c r="M127" s="494"/>
      <c r="N127" s="494"/>
      <c r="O127" s="494"/>
      <c r="P127" s="494"/>
      <c r="Q127" s="494"/>
      <c r="R127" s="495"/>
      <c r="S127" s="496"/>
      <c r="T127" s="497"/>
      <c r="U127" s="498"/>
      <c r="V127" s="510">
        <f>$BE$127</f>
        <v>0</v>
      </c>
      <c r="W127" s="511">
        <f>$BE$127</f>
        <v>0</v>
      </c>
      <c r="X127" s="511">
        <f>$BE$127</f>
        <v>0</v>
      </c>
      <c r="Y127" s="512">
        <f>$BE$127</f>
        <v>0</v>
      </c>
      <c r="Z127" s="513">
        <f>IF(C127=0,0,VLOOKUP(C127,Tabelle1!$A$2:$F$160,6,FALSE))</f>
        <v>0</v>
      </c>
      <c r="AA127" s="513"/>
      <c r="AB127" s="513"/>
      <c r="AC127" s="513"/>
      <c r="AD127" s="513"/>
      <c r="AE127" s="513"/>
      <c r="AF127" s="473">
        <f t="shared" si="3"/>
        <v>0</v>
      </c>
      <c r="AG127" s="473"/>
      <c r="AH127" s="473"/>
      <c r="AI127" s="473"/>
      <c r="AJ127" s="473"/>
      <c r="AK127" s="472">
        <f>IF(C127=0,0,VLOOKUP(C127,Tabelle1!$A$2:$G$160,7,FALSE))</f>
        <v>0</v>
      </c>
      <c r="AL127" s="472"/>
      <c r="AM127" s="472"/>
      <c r="AN127" s="472"/>
      <c r="AO127" s="472"/>
      <c r="AP127" s="504">
        <f t="shared" si="4"/>
        <v>0</v>
      </c>
      <c r="AQ127" s="505"/>
      <c r="AR127" s="505"/>
      <c r="AS127" s="505"/>
      <c r="AT127" s="505"/>
      <c r="AU127" s="506"/>
      <c r="AV127" s="507">
        <f t="shared" si="5"/>
        <v>0</v>
      </c>
      <c r="AW127" s="508"/>
      <c r="AX127" s="508"/>
      <c r="AY127" s="508"/>
      <c r="AZ127" s="508"/>
      <c r="BA127" s="509"/>
      <c r="BB127" s="42"/>
      <c r="BE127" s="480">
        <f>IF(C127=0,0,VLOOKUP(C127,Tabelle1!$A$2:$D$160,4,FALSE))</f>
        <v>0</v>
      </c>
      <c r="BF127" s="481"/>
      <c r="BG127" s="481"/>
      <c r="BH127" s="482"/>
      <c r="BK127" s="297">
        <f>$BE$127</f>
        <v>0</v>
      </c>
    </row>
    <row r="128" spans="1:63" s="18" customFormat="1" ht="19.5" customHeight="1" thickBot="1" thickTop="1">
      <c r="A128" s="208">
        <v>10</v>
      </c>
      <c r="B128" s="204" t="b">
        <v>1</v>
      </c>
      <c r="C128" s="486">
        <f t="shared" si="6"/>
        <v>0</v>
      </c>
      <c r="D128" s="487"/>
      <c r="E128" s="191"/>
      <c r="F128" s="493">
        <f t="shared" si="7"/>
      </c>
      <c r="G128" s="494"/>
      <c r="H128" s="494"/>
      <c r="I128" s="494"/>
      <c r="J128" s="494"/>
      <c r="K128" s="494"/>
      <c r="L128" s="494"/>
      <c r="M128" s="494"/>
      <c r="N128" s="494"/>
      <c r="O128" s="494"/>
      <c r="P128" s="494"/>
      <c r="Q128" s="494"/>
      <c r="R128" s="495"/>
      <c r="S128" s="496"/>
      <c r="T128" s="497"/>
      <c r="U128" s="498"/>
      <c r="V128" s="510">
        <f>$BE$128</f>
        <v>0</v>
      </c>
      <c r="W128" s="511">
        <f>$BE$128</f>
        <v>0</v>
      </c>
      <c r="X128" s="511">
        <f>$BE$128</f>
        <v>0</v>
      </c>
      <c r="Y128" s="512">
        <f>$BE$128</f>
        <v>0</v>
      </c>
      <c r="Z128" s="513">
        <f>IF(C128=0,0,VLOOKUP(C128,Tabelle1!$A$2:$F$160,6,FALSE))</f>
        <v>0</v>
      </c>
      <c r="AA128" s="513"/>
      <c r="AB128" s="513"/>
      <c r="AC128" s="513"/>
      <c r="AD128" s="513"/>
      <c r="AE128" s="513"/>
      <c r="AF128" s="473">
        <f t="shared" si="3"/>
        <v>0</v>
      </c>
      <c r="AG128" s="473"/>
      <c r="AH128" s="473"/>
      <c r="AI128" s="473"/>
      <c r="AJ128" s="473"/>
      <c r="AK128" s="472">
        <f>IF(C128=0,0,VLOOKUP(C128,Tabelle1!$A$2:$G$160,7,FALSE))</f>
        <v>0</v>
      </c>
      <c r="AL128" s="472"/>
      <c r="AM128" s="472"/>
      <c r="AN128" s="472"/>
      <c r="AO128" s="472"/>
      <c r="AP128" s="504">
        <f t="shared" si="4"/>
        <v>0</v>
      </c>
      <c r="AQ128" s="505"/>
      <c r="AR128" s="505"/>
      <c r="AS128" s="505"/>
      <c r="AT128" s="505"/>
      <c r="AU128" s="506"/>
      <c r="AV128" s="507">
        <f t="shared" si="5"/>
        <v>0</v>
      </c>
      <c r="AW128" s="508"/>
      <c r="AX128" s="508"/>
      <c r="AY128" s="508"/>
      <c r="AZ128" s="508"/>
      <c r="BA128" s="509"/>
      <c r="BB128" s="42"/>
      <c r="BE128" s="480">
        <f>IF(C128=0,0,VLOOKUP(C128,Tabelle1!$A$2:$D$160,4,FALSE))</f>
        <v>0</v>
      </c>
      <c r="BF128" s="481"/>
      <c r="BG128" s="481"/>
      <c r="BH128" s="482"/>
      <c r="BK128" s="297">
        <f>$BE$128</f>
        <v>0</v>
      </c>
    </row>
    <row r="129" spans="1:63" s="18" customFormat="1" ht="19.5" customHeight="1" hidden="1" thickBot="1" thickTop="1">
      <c r="A129" s="208">
        <v>11</v>
      </c>
      <c r="B129" s="205" t="b">
        <f>B21</f>
        <v>0</v>
      </c>
      <c r="C129" s="486">
        <f t="shared" si="6"/>
        <v>0</v>
      </c>
      <c r="D129" s="487"/>
      <c r="E129" s="191"/>
      <c r="F129" s="493">
        <f t="shared" si="7"/>
      </c>
      <c r="G129" s="494"/>
      <c r="H129" s="494"/>
      <c r="I129" s="494"/>
      <c r="J129" s="494"/>
      <c r="K129" s="494"/>
      <c r="L129" s="494"/>
      <c r="M129" s="494"/>
      <c r="N129" s="494"/>
      <c r="O129" s="494"/>
      <c r="P129" s="494"/>
      <c r="Q129" s="494"/>
      <c r="R129" s="495"/>
      <c r="S129" s="496"/>
      <c r="T129" s="497"/>
      <c r="U129" s="498"/>
      <c r="V129" s="510">
        <f>$BE$129</f>
        <v>0</v>
      </c>
      <c r="W129" s="511">
        <f>$BE$129</f>
        <v>0</v>
      </c>
      <c r="X129" s="511">
        <f>$BE$129</f>
        <v>0</v>
      </c>
      <c r="Y129" s="512">
        <f>$BE$129</f>
        <v>0</v>
      </c>
      <c r="Z129" s="513">
        <f>IF(C129=0,0,VLOOKUP(C129,Tabelle1!$A$2:$F$160,6,FALSE))</f>
        <v>0</v>
      </c>
      <c r="AA129" s="513"/>
      <c r="AB129" s="513"/>
      <c r="AC129" s="513"/>
      <c r="AD129" s="513"/>
      <c r="AE129" s="513"/>
      <c r="AF129" s="473">
        <f t="shared" si="3"/>
        <v>0</v>
      </c>
      <c r="AG129" s="473"/>
      <c r="AH129" s="473"/>
      <c r="AI129" s="473"/>
      <c r="AJ129" s="473"/>
      <c r="AK129" s="472">
        <f>IF(C129=0,0,VLOOKUP(C129,Tabelle1!$A$2:$G$160,7,FALSE))</f>
        <v>0</v>
      </c>
      <c r="AL129" s="472"/>
      <c r="AM129" s="472"/>
      <c r="AN129" s="472"/>
      <c r="AO129" s="472"/>
      <c r="AP129" s="504">
        <f t="shared" si="4"/>
        <v>0</v>
      </c>
      <c r="AQ129" s="505"/>
      <c r="AR129" s="505"/>
      <c r="AS129" s="505"/>
      <c r="AT129" s="505"/>
      <c r="AU129" s="506"/>
      <c r="AV129" s="507">
        <f t="shared" si="5"/>
        <v>0</v>
      </c>
      <c r="AW129" s="508"/>
      <c r="AX129" s="508"/>
      <c r="AY129" s="508"/>
      <c r="AZ129" s="508"/>
      <c r="BA129" s="509"/>
      <c r="BB129" s="42"/>
      <c r="BE129" s="480">
        <f>IF(C129=0,0,VLOOKUP(C129,Tabelle1!$A$2:$D$160,4,FALSE))</f>
        <v>0</v>
      </c>
      <c r="BF129" s="481"/>
      <c r="BG129" s="481"/>
      <c r="BH129" s="482"/>
      <c r="BK129" s="297">
        <f>$BE$129</f>
        <v>0</v>
      </c>
    </row>
    <row r="130" spans="1:63" s="18" customFormat="1" ht="19.5" customHeight="1" hidden="1" thickBot="1" thickTop="1">
      <c r="A130" s="208">
        <v>12</v>
      </c>
      <c r="B130" s="205" t="b">
        <f aca="true" t="shared" si="8" ref="B130:B193">B22</f>
        <v>0</v>
      </c>
      <c r="C130" s="486">
        <f t="shared" si="6"/>
        <v>0</v>
      </c>
      <c r="D130" s="487"/>
      <c r="E130" s="191"/>
      <c r="F130" s="493">
        <f t="shared" si="7"/>
      </c>
      <c r="G130" s="494"/>
      <c r="H130" s="494"/>
      <c r="I130" s="494"/>
      <c r="J130" s="494"/>
      <c r="K130" s="494"/>
      <c r="L130" s="494"/>
      <c r="M130" s="494"/>
      <c r="N130" s="494"/>
      <c r="O130" s="494"/>
      <c r="P130" s="494"/>
      <c r="Q130" s="494"/>
      <c r="R130" s="495"/>
      <c r="S130" s="496"/>
      <c r="T130" s="497"/>
      <c r="U130" s="498"/>
      <c r="V130" s="510">
        <f>$BE$130</f>
        <v>0</v>
      </c>
      <c r="W130" s="511">
        <f>$BE$130</f>
        <v>0</v>
      </c>
      <c r="X130" s="511">
        <f>$BE$130</f>
        <v>0</v>
      </c>
      <c r="Y130" s="512">
        <f>$BE$130</f>
        <v>0</v>
      </c>
      <c r="Z130" s="513">
        <f>IF(C130=0,0,VLOOKUP(C130,Tabelle1!$A$2:$F$160,6,FALSE))</f>
        <v>0</v>
      </c>
      <c r="AA130" s="513"/>
      <c r="AB130" s="513"/>
      <c r="AC130" s="513"/>
      <c r="AD130" s="513"/>
      <c r="AE130" s="513"/>
      <c r="AF130" s="473">
        <f t="shared" si="3"/>
        <v>0</v>
      </c>
      <c r="AG130" s="473"/>
      <c r="AH130" s="473"/>
      <c r="AI130" s="473"/>
      <c r="AJ130" s="473"/>
      <c r="AK130" s="472">
        <f>IF(C130=0,0,VLOOKUP(C130,Tabelle1!$A$2:$G$160,7,FALSE))</f>
        <v>0</v>
      </c>
      <c r="AL130" s="472"/>
      <c r="AM130" s="472"/>
      <c r="AN130" s="472"/>
      <c r="AO130" s="472"/>
      <c r="AP130" s="504">
        <f t="shared" si="4"/>
        <v>0</v>
      </c>
      <c r="AQ130" s="505"/>
      <c r="AR130" s="505"/>
      <c r="AS130" s="505"/>
      <c r="AT130" s="505"/>
      <c r="AU130" s="506"/>
      <c r="AV130" s="507">
        <f t="shared" si="5"/>
        <v>0</v>
      </c>
      <c r="AW130" s="508"/>
      <c r="AX130" s="508"/>
      <c r="AY130" s="508"/>
      <c r="AZ130" s="508"/>
      <c r="BA130" s="509"/>
      <c r="BB130" s="42"/>
      <c r="BE130" s="480">
        <f>IF(C130=0,0,VLOOKUP(C130,Tabelle1!$A$2:$D$160,4,FALSE))</f>
        <v>0</v>
      </c>
      <c r="BF130" s="481"/>
      <c r="BG130" s="481"/>
      <c r="BH130" s="482"/>
      <c r="BK130" s="297">
        <f>$BE$130</f>
        <v>0</v>
      </c>
    </row>
    <row r="131" spans="1:63" s="18" customFormat="1" ht="19.5" customHeight="1" hidden="1" thickBot="1" thickTop="1">
      <c r="A131" s="208">
        <v>13</v>
      </c>
      <c r="B131" s="205" t="b">
        <f t="shared" si="8"/>
        <v>0</v>
      </c>
      <c r="C131" s="486">
        <f t="shared" si="6"/>
        <v>0</v>
      </c>
      <c r="D131" s="487"/>
      <c r="E131" s="191"/>
      <c r="F131" s="493">
        <f t="shared" si="7"/>
      </c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5"/>
      <c r="S131" s="496"/>
      <c r="T131" s="497"/>
      <c r="U131" s="498"/>
      <c r="V131" s="510">
        <f>$BE$131</f>
        <v>0</v>
      </c>
      <c r="W131" s="511">
        <f>$BE$131</f>
        <v>0</v>
      </c>
      <c r="X131" s="511">
        <f>$BE$131</f>
        <v>0</v>
      </c>
      <c r="Y131" s="512">
        <f>$BE$131</f>
        <v>0</v>
      </c>
      <c r="Z131" s="513">
        <f>IF(C131=0,0,VLOOKUP(C131,Tabelle1!$A$2:$F$160,6,FALSE))</f>
        <v>0</v>
      </c>
      <c r="AA131" s="513"/>
      <c r="AB131" s="513"/>
      <c r="AC131" s="513"/>
      <c r="AD131" s="513"/>
      <c r="AE131" s="513"/>
      <c r="AF131" s="473">
        <f t="shared" si="3"/>
        <v>0</v>
      </c>
      <c r="AG131" s="473"/>
      <c r="AH131" s="473"/>
      <c r="AI131" s="473"/>
      <c r="AJ131" s="473"/>
      <c r="AK131" s="472">
        <f>IF(C131=0,0,VLOOKUP(C131,Tabelle1!$A$2:$G$160,7,FALSE))</f>
        <v>0</v>
      </c>
      <c r="AL131" s="472"/>
      <c r="AM131" s="472"/>
      <c r="AN131" s="472"/>
      <c r="AO131" s="472"/>
      <c r="AP131" s="504">
        <f t="shared" si="4"/>
        <v>0</v>
      </c>
      <c r="AQ131" s="505"/>
      <c r="AR131" s="505"/>
      <c r="AS131" s="505"/>
      <c r="AT131" s="505"/>
      <c r="AU131" s="506"/>
      <c r="AV131" s="507">
        <f t="shared" si="5"/>
        <v>0</v>
      </c>
      <c r="AW131" s="508"/>
      <c r="AX131" s="508"/>
      <c r="AY131" s="508"/>
      <c r="AZ131" s="508"/>
      <c r="BA131" s="509"/>
      <c r="BB131" s="42"/>
      <c r="BE131" s="480">
        <f>IF(C131=0,0,VLOOKUP(C131,Tabelle1!$A$2:$D$160,4,FALSE))</f>
        <v>0</v>
      </c>
      <c r="BF131" s="481"/>
      <c r="BG131" s="481"/>
      <c r="BH131" s="482"/>
      <c r="BK131" s="297">
        <f>$BE$131</f>
        <v>0</v>
      </c>
    </row>
    <row r="132" spans="1:63" s="18" customFormat="1" ht="19.5" customHeight="1" hidden="1" thickBot="1" thickTop="1">
      <c r="A132" s="208">
        <v>14</v>
      </c>
      <c r="B132" s="205" t="b">
        <f t="shared" si="8"/>
        <v>0</v>
      </c>
      <c r="C132" s="486">
        <f t="shared" si="6"/>
        <v>0</v>
      </c>
      <c r="D132" s="487"/>
      <c r="E132" s="191"/>
      <c r="F132" s="493">
        <f t="shared" si="7"/>
      </c>
      <c r="G132" s="494"/>
      <c r="H132" s="494"/>
      <c r="I132" s="494"/>
      <c r="J132" s="494"/>
      <c r="K132" s="494"/>
      <c r="L132" s="494"/>
      <c r="M132" s="494"/>
      <c r="N132" s="494"/>
      <c r="O132" s="494"/>
      <c r="P132" s="494"/>
      <c r="Q132" s="494"/>
      <c r="R132" s="495"/>
      <c r="S132" s="496"/>
      <c r="T132" s="497"/>
      <c r="U132" s="498"/>
      <c r="V132" s="510">
        <f>$BE$132</f>
        <v>0</v>
      </c>
      <c r="W132" s="511">
        <f>$BE$132</f>
        <v>0</v>
      </c>
      <c r="X132" s="511">
        <f>$BE$132</f>
        <v>0</v>
      </c>
      <c r="Y132" s="512">
        <f>$BE$132</f>
        <v>0</v>
      </c>
      <c r="Z132" s="513">
        <f>IF(C132=0,0,VLOOKUP(C132,Tabelle1!$A$2:$F$160,6,FALSE))</f>
        <v>0</v>
      </c>
      <c r="AA132" s="513"/>
      <c r="AB132" s="513"/>
      <c r="AC132" s="513"/>
      <c r="AD132" s="513"/>
      <c r="AE132" s="513"/>
      <c r="AF132" s="473">
        <f t="shared" si="3"/>
        <v>0</v>
      </c>
      <c r="AG132" s="473"/>
      <c r="AH132" s="473"/>
      <c r="AI132" s="473"/>
      <c r="AJ132" s="473"/>
      <c r="AK132" s="472">
        <f>IF(C132=0,0,VLOOKUP(C132,Tabelle1!$A$2:$G$160,7,FALSE))</f>
        <v>0</v>
      </c>
      <c r="AL132" s="472"/>
      <c r="AM132" s="472"/>
      <c r="AN132" s="472"/>
      <c r="AO132" s="472"/>
      <c r="AP132" s="504">
        <f t="shared" si="4"/>
        <v>0</v>
      </c>
      <c r="AQ132" s="505"/>
      <c r="AR132" s="505"/>
      <c r="AS132" s="505"/>
      <c r="AT132" s="505"/>
      <c r="AU132" s="506"/>
      <c r="AV132" s="507">
        <f t="shared" si="5"/>
        <v>0</v>
      </c>
      <c r="AW132" s="508"/>
      <c r="AX132" s="508"/>
      <c r="AY132" s="508"/>
      <c r="AZ132" s="508"/>
      <c r="BA132" s="509"/>
      <c r="BB132" s="42"/>
      <c r="BE132" s="480">
        <f>IF(C132=0,0,VLOOKUP(C132,Tabelle1!$A$2:$D$160,4,FALSE))</f>
        <v>0</v>
      </c>
      <c r="BF132" s="481"/>
      <c r="BG132" s="481"/>
      <c r="BH132" s="482"/>
      <c r="BK132" s="297">
        <f>$BE$132</f>
        <v>0</v>
      </c>
    </row>
    <row r="133" spans="1:63" s="18" customFormat="1" ht="19.5" customHeight="1" hidden="1" thickBot="1" thickTop="1">
      <c r="A133" s="208">
        <v>15</v>
      </c>
      <c r="B133" s="205" t="b">
        <f t="shared" si="8"/>
        <v>0</v>
      </c>
      <c r="C133" s="486">
        <f t="shared" si="6"/>
        <v>0</v>
      </c>
      <c r="D133" s="487"/>
      <c r="E133" s="191"/>
      <c r="F133" s="493">
        <f t="shared" si="7"/>
      </c>
      <c r="G133" s="494"/>
      <c r="H133" s="494"/>
      <c r="I133" s="494"/>
      <c r="J133" s="494"/>
      <c r="K133" s="494"/>
      <c r="L133" s="494"/>
      <c r="M133" s="494"/>
      <c r="N133" s="494"/>
      <c r="O133" s="494"/>
      <c r="P133" s="494"/>
      <c r="Q133" s="494"/>
      <c r="R133" s="495"/>
      <c r="S133" s="496"/>
      <c r="T133" s="497"/>
      <c r="U133" s="498"/>
      <c r="V133" s="510">
        <f>$BE$133</f>
        <v>0</v>
      </c>
      <c r="W133" s="511">
        <f>$BE$133</f>
        <v>0</v>
      </c>
      <c r="X133" s="511">
        <f>$BE$133</f>
        <v>0</v>
      </c>
      <c r="Y133" s="512">
        <f>$BE$133</f>
        <v>0</v>
      </c>
      <c r="Z133" s="513">
        <f>IF(C133=0,0,VLOOKUP(C133,Tabelle1!$A$2:$F$160,6,FALSE))</f>
        <v>0</v>
      </c>
      <c r="AA133" s="513"/>
      <c r="AB133" s="513"/>
      <c r="AC133" s="513"/>
      <c r="AD133" s="513"/>
      <c r="AE133" s="513"/>
      <c r="AF133" s="473">
        <f t="shared" si="3"/>
        <v>0</v>
      </c>
      <c r="AG133" s="473"/>
      <c r="AH133" s="473"/>
      <c r="AI133" s="473"/>
      <c r="AJ133" s="473"/>
      <c r="AK133" s="472">
        <f>IF(C133=0,0,VLOOKUP(C133,Tabelle1!$A$2:$G$160,7,FALSE))</f>
        <v>0</v>
      </c>
      <c r="AL133" s="472"/>
      <c r="AM133" s="472"/>
      <c r="AN133" s="472"/>
      <c r="AO133" s="472"/>
      <c r="AP133" s="504">
        <f t="shared" si="4"/>
        <v>0</v>
      </c>
      <c r="AQ133" s="505"/>
      <c r="AR133" s="505"/>
      <c r="AS133" s="505"/>
      <c r="AT133" s="505"/>
      <c r="AU133" s="506"/>
      <c r="AV133" s="507">
        <f t="shared" si="5"/>
        <v>0</v>
      </c>
      <c r="AW133" s="508"/>
      <c r="AX133" s="508"/>
      <c r="AY133" s="508"/>
      <c r="AZ133" s="508"/>
      <c r="BA133" s="509"/>
      <c r="BB133" s="42"/>
      <c r="BE133" s="480">
        <f>IF(C133=0,0,VLOOKUP(C133,Tabelle1!$A$2:$D$160,4,FALSE))</f>
        <v>0</v>
      </c>
      <c r="BF133" s="481"/>
      <c r="BG133" s="481"/>
      <c r="BH133" s="482"/>
      <c r="BK133" s="297">
        <f>$BE$133</f>
        <v>0</v>
      </c>
    </row>
    <row r="134" spans="1:63" s="18" customFormat="1" ht="19.5" customHeight="1" hidden="1" thickBot="1" thickTop="1">
      <c r="A134" s="208">
        <v>16</v>
      </c>
      <c r="B134" s="205" t="b">
        <f t="shared" si="8"/>
        <v>0</v>
      </c>
      <c r="C134" s="486">
        <f t="shared" si="6"/>
        <v>0</v>
      </c>
      <c r="D134" s="487"/>
      <c r="E134" s="191"/>
      <c r="F134" s="493">
        <f t="shared" si="7"/>
      </c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5"/>
      <c r="S134" s="496"/>
      <c r="T134" s="497"/>
      <c r="U134" s="498"/>
      <c r="V134" s="510">
        <f>$BE$134</f>
        <v>0</v>
      </c>
      <c r="W134" s="511">
        <f>$BE$134</f>
        <v>0</v>
      </c>
      <c r="X134" s="511">
        <f>$BE$134</f>
        <v>0</v>
      </c>
      <c r="Y134" s="512">
        <f>$BE$134</f>
        <v>0</v>
      </c>
      <c r="Z134" s="513">
        <f>IF(C134=0,0,VLOOKUP(C134,Tabelle1!$A$2:$F$160,6,FALSE))</f>
        <v>0</v>
      </c>
      <c r="AA134" s="513"/>
      <c r="AB134" s="513"/>
      <c r="AC134" s="513"/>
      <c r="AD134" s="513"/>
      <c r="AE134" s="513"/>
      <c r="AF134" s="473">
        <f t="shared" si="3"/>
        <v>0</v>
      </c>
      <c r="AG134" s="473"/>
      <c r="AH134" s="473"/>
      <c r="AI134" s="473"/>
      <c r="AJ134" s="473"/>
      <c r="AK134" s="472">
        <f>IF(C134=0,0,VLOOKUP(C134,Tabelle1!$A$2:$G$160,7,FALSE))</f>
        <v>0</v>
      </c>
      <c r="AL134" s="472"/>
      <c r="AM134" s="472"/>
      <c r="AN134" s="472"/>
      <c r="AO134" s="472"/>
      <c r="AP134" s="504">
        <f t="shared" si="4"/>
        <v>0</v>
      </c>
      <c r="AQ134" s="505"/>
      <c r="AR134" s="505"/>
      <c r="AS134" s="505"/>
      <c r="AT134" s="505"/>
      <c r="AU134" s="506"/>
      <c r="AV134" s="507">
        <f t="shared" si="5"/>
        <v>0</v>
      </c>
      <c r="AW134" s="508"/>
      <c r="AX134" s="508"/>
      <c r="AY134" s="508"/>
      <c r="AZ134" s="508"/>
      <c r="BA134" s="509"/>
      <c r="BB134" s="42"/>
      <c r="BE134" s="480">
        <f>IF(C134=0,0,VLOOKUP(C134,Tabelle1!$A$2:$D$160,4,FALSE))</f>
        <v>0</v>
      </c>
      <c r="BF134" s="481"/>
      <c r="BG134" s="481"/>
      <c r="BH134" s="482"/>
      <c r="BK134" s="297">
        <f>$BE$134</f>
        <v>0</v>
      </c>
    </row>
    <row r="135" spans="1:63" s="18" customFormat="1" ht="19.5" customHeight="1" hidden="1" thickBot="1" thickTop="1">
      <c r="A135" s="208">
        <v>17</v>
      </c>
      <c r="B135" s="205" t="b">
        <f t="shared" si="8"/>
        <v>0</v>
      </c>
      <c r="C135" s="486">
        <f t="shared" si="6"/>
        <v>0</v>
      </c>
      <c r="D135" s="487"/>
      <c r="E135" s="191"/>
      <c r="F135" s="493">
        <f t="shared" si="7"/>
      </c>
      <c r="G135" s="494"/>
      <c r="H135" s="494"/>
      <c r="I135" s="494"/>
      <c r="J135" s="494"/>
      <c r="K135" s="494"/>
      <c r="L135" s="494"/>
      <c r="M135" s="494"/>
      <c r="N135" s="494"/>
      <c r="O135" s="494"/>
      <c r="P135" s="494"/>
      <c r="Q135" s="494"/>
      <c r="R135" s="495"/>
      <c r="S135" s="496"/>
      <c r="T135" s="497"/>
      <c r="U135" s="498"/>
      <c r="V135" s="510">
        <f>$BE$135</f>
        <v>0</v>
      </c>
      <c r="W135" s="511">
        <f>$BE$135</f>
        <v>0</v>
      </c>
      <c r="X135" s="511">
        <f>$BE$135</f>
        <v>0</v>
      </c>
      <c r="Y135" s="512">
        <f>$BE$135</f>
        <v>0</v>
      </c>
      <c r="Z135" s="513">
        <f>IF(C135=0,0,VLOOKUP(C135,Tabelle1!$A$2:$F$160,6,FALSE))</f>
        <v>0</v>
      </c>
      <c r="AA135" s="513"/>
      <c r="AB135" s="513"/>
      <c r="AC135" s="513"/>
      <c r="AD135" s="513"/>
      <c r="AE135" s="513"/>
      <c r="AF135" s="473">
        <f t="shared" si="3"/>
        <v>0</v>
      </c>
      <c r="AG135" s="473"/>
      <c r="AH135" s="473"/>
      <c r="AI135" s="473"/>
      <c r="AJ135" s="473"/>
      <c r="AK135" s="472">
        <f>IF(C135=0,0,VLOOKUP(C135,Tabelle1!$A$2:$G$160,7,FALSE))</f>
        <v>0</v>
      </c>
      <c r="AL135" s="472"/>
      <c r="AM135" s="472"/>
      <c r="AN135" s="472"/>
      <c r="AO135" s="472"/>
      <c r="AP135" s="504">
        <f t="shared" si="4"/>
        <v>0</v>
      </c>
      <c r="AQ135" s="505"/>
      <c r="AR135" s="505"/>
      <c r="AS135" s="505"/>
      <c r="AT135" s="505"/>
      <c r="AU135" s="506"/>
      <c r="AV135" s="507">
        <f t="shared" si="5"/>
        <v>0</v>
      </c>
      <c r="AW135" s="508"/>
      <c r="AX135" s="508"/>
      <c r="AY135" s="508"/>
      <c r="AZ135" s="508"/>
      <c r="BA135" s="509"/>
      <c r="BB135" s="42"/>
      <c r="BE135" s="480">
        <f>IF(C135=0,0,VLOOKUP(C135,Tabelle1!$A$2:$D$160,4,FALSE))</f>
        <v>0</v>
      </c>
      <c r="BF135" s="481"/>
      <c r="BG135" s="481"/>
      <c r="BH135" s="482"/>
      <c r="BK135" s="297">
        <f>$BE$135</f>
        <v>0</v>
      </c>
    </row>
    <row r="136" spans="1:63" s="18" customFormat="1" ht="19.5" customHeight="1" hidden="1" thickBot="1" thickTop="1">
      <c r="A136" s="208">
        <v>18</v>
      </c>
      <c r="B136" s="205" t="b">
        <f t="shared" si="8"/>
        <v>0</v>
      </c>
      <c r="C136" s="486">
        <f t="shared" si="6"/>
        <v>0</v>
      </c>
      <c r="D136" s="487"/>
      <c r="E136" s="191"/>
      <c r="F136" s="493">
        <f t="shared" si="7"/>
      </c>
      <c r="G136" s="494"/>
      <c r="H136" s="494"/>
      <c r="I136" s="494"/>
      <c r="J136" s="494"/>
      <c r="K136" s="494"/>
      <c r="L136" s="494"/>
      <c r="M136" s="494"/>
      <c r="N136" s="494"/>
      <c r="O136" s="494"/>
      <c r="P136" s="494"/>
      <c r="Q136" s="494"/>
      <c r="R136" s="495"/>
      <c r="S136" s="496"/>
      <c r="T136" s="497"/>
      <c r="U136" s="498"/>
      <c r="V136" s="510">
        <f>$BE$136</f>
        <v>0</v>
      </c>
      <c r="W136" s="511">
        <f>$BE$136</f>
        <v>0</v>
      </c>
      <c r="X136" s="511">
        <f>$BE$136</f>
        <v>0</v>
      </c>
      <c r="Y136" s="512">
        <f>$BE$136</f>
        <v>0</v>
      </c>
      <c r="Z136" s="513">
        <f>IF(C136=0,0,VLOOKUP(C136,Tabelle1!$A$2:$F$160,6,FALSE))</f>
        <v>0</v>
      </c>
      <c r="AA136" s="513"/>
      <c r="AB136" s="513"/>
      <c r="AC136" s="513"/>
      <c r="AD136" s="513"/>
      <c r="AE136" s="513"/>
      <c r="AF136" s="473">
        <f t="shared" si="3"/>
        <v>0</v>
      </c>
      <c r="AG136" s="473"/>
      <c r="AH136" s="473"/>
      <c r="AI136" s="473"/>
      <c r="AJ136" s="473"/>
      <c r="AK136" s="472">
        <f>IF(C136=0,0,VLOOKUP(C136,Tabelle1!$A$2:$G$160,7,FALSE))</f>
        <v>0</v>
      </c>
      <c r="AL136" s="472"/>
      <c r="AM136" s="472"/>
      <c r="AN136" s="472"/>
      <c r="AO136" s="472"/>
      <c r="AP136" s="504">
        <f t="shared" si="4"/>
        <v>0</v>
      </c>
      <c r="AQ136" s="505"/>
      <c r="AR136" s="505"/>
      <c r="AS136" s="505"/>
      <c r="AT136" s="505"/>
      <c r="AU136" s="506"/>
      <c r="AV136" s="507">
        <f t="shared" si="5"/>
        <v>0</v>
      </c>
      <c r="AW136" s="508"/>
      <c r="AX136" s="508"/>
      <c r="AY136" s="508"/>
      <c r="AZ136" s="508"/>
      <c r="BA136" s="509"/>
      <c r="BB136" s="42"/>
      <c r="BE136" s="480">
        <f>IF(C136=0,0,VLOOKUP(C136,Tabelle1!$A$2:$D$160,4,FALSE))</f>
        <v>0</v>
      </c>
      <c r="BF136" s="481"/>
      <c r="BG136" s="481"/>
      <c r="BH136" s="482"/>
      <c r="BK136" s="297">
        <f>$BE$136</f>
        <v>0</v>
      </c>
    </row>
    <row r="137" spans="1:63" s="18" customFormat="1" ht="19.5" customHeight="1" hidden="1" thickBot="1" thickTop="1">
      <c r="A137" s="208">
        <v>19</v>
      </c>
      <c r="B137" s="205" t="b">
        <f t="shared" si="8"/>
        <v>0</v>
      </c>
      <c r="C137" s="486">
        <f t="shared" si="6"/>
        <v>0</v>
      </c>
      <c r="D137" s="487"/>
      <c r="E137" s="191"/>
      <c r="F137" s="493">
        <f t="shared" si="7"/>
      </c>
      <c r="G137" s="494"/>
      <c r="H137" s="494"/>
      <c r="I137" s="494"/>
      <c r="J137" s="494"/>
      <c r="K137" s="494"/>
      <c r="L137" s="494"/>
      <c r="M137" s="494"/>
      <c r="N137" s="494"/>
      <c r="O137" s="494"/>
      <c r="P137" s="494"/>
      <c r="Q137" s="494"/>
      <c r="R137" s="495"/>
      <c r="S137" s="496"/>
      <c r="T137" s="497"/>
      <c r="U137" s="498"/>
      <c r="V137" s="510">
        <f>$BE$137</f>
        <v>0</v>
      </c>
      <c r="W137" s="511">
        <f>$BE$137</f>
        <v>0</v>
      </c>
      <c r="X137" s="511">
        <f>$BE$137</f>
        <v>0</v>
      </c>
      <c r="Y137" s="512">
        <f>$BE$137</f>
        <v>0</v>
      </c>
      <c r="Z137" s="513">
        <f>IF(C137=0,0,VLOOKUP(C137,Tabelle1!$A$2:$F$160,6,FALSE))</f>
        <v>0</v>
      </c>
      <c r="AA137" s="513"/>
      <c r="AB137" s="513"/>
      <c r="AC137" s="513"/>
      <c r="AD137" s="513"/>
      <c r="AE137" s="513"/>
      <c r="AF137" s="473">
        <f t="shared" si="3"/>
        <v>0</v>
      </c>
      <c r="AG137" s="473"/>
      <c r="AH137" s="473"/>
      <c r="AI137" s="473"/>
      <c r="AJ137" s="473"/>
      <c r="AK137" s="472">
        <f>IF(C137=0,0,VLOOKUP(C137,Tabelle1!$A$2:$G$160,7,FALSE))</f>
        <v>0</v>
      </c>
      <c r="AL137" s="472"/>
      <c r="AM137" s="472"/>
      <c r="AN137" s="472"/>
      <c r="AO137" s="472"/>
      <c r="AP137" s="504">
        <f t="shared" si="4"/>
        <v>0</v>
      </c>
      <c r="AQ137" s="505"/>
      <c r="AR137" s="505"/>
      <c r="AS137" s="505"/>
      <c r="AT137" s="505"/>
      <c r="AU137" s="506"/>
      <c r="AV137" s="507">
        <f t="shared" si="5"/>
        <v>0</v>
      </c>
      <c r="AW137" s="508"/>
      <c r="AX137" s="508"/>
      <c r="AY137" s="508"/>
      <c r="AZ137" s="508"/>
      <c r="BA137" s="509"/>
      <c r="BB137" s="42"/>
      <c r="BE137" s="480">
        <f>IF(C137=0,0,VLOOKUP(C137,Tabelle1!$A$2:$D$160,4,FALSE))</f>
        <v>0</v>
      </c>
      <c r="BF137" s="481"/>
      <c r="BG137" s="481"/>
      <c r="BH137" s="482"/>
      <c r="BK137" s="297">
        <f>$BE$137</f>
        <v>0</v>
      </c>
    </row>
    <row r="138" spans="1:63" s="18" customFormat="1" ht="19.5" customHeight="1" hidden="1" thickBot="1" thickTop="1">
      <c r="A138" s="208">
        <v>20</v>
      </c>
      <c r="B138" s="205" t="b">
        <f t="shared" si="8"/>
        <v>0</v>
      </c>
      <c r="C138" s="486">
        <f t="shared" si="6"/>
        <v>0</v>
      </c>
      <c r="D138" s="487"/>
      <c r="E138" s="191"/>
      <c r="F138" s="493">
        <f t="shared" si="7"/>
      </c>
      <c r="G138" s="494"/>
      <c r="H138" s="494"/>
      <c r="I138" s="494"/>
      <c r="J138" s="494"/>
      <c r="K138" s="494"/>
      <c r="L138" s="494"/>
      <c r="M138" s="494"/>
      <c r="N138" s="494"/>
      <c r="O138" s="494"/>
      <c r="P138" s="494"/>
      <c r="Q138" s="494"/>
      <c r="R138" s="495"/>
      <c r="S138" s="496"/>
      <c r="T138" s="497"/>
      <c r="U138" s="498"/>
      <c r="V138" s="510">
        <f>$BE$138</f>
        <v>0</v>
      </c>
      <c r="W138" s="511">
        <f>$BE$138</f>
        <v>0</v>
      </c>
      <c r="X138" s="511">
        <f>$BE$138</f>
        <v>0</v>
      </c>
      <c r="Y138" s="512">
        <f>$BE$138</f>
        <v>0</v>
      </c>
      <c r="Z138" s="513">
        <f>IF(C138=0,0,VLOOKUP(C138,Tabelle1!$A$2:$F$160,6,FALSE))</f>
        <v>0</v>
      </c>
      <c r="AA138" s="513"/>
      <c r="AB138" s="513"/>
      <c r="AC138" s="513"/>
      <c r="AD138" s="513"/>
      <c r="AE138" s="513"/>
      <c r="AF138" s="473">
        <f t="shared" si="3"/>
        <v>0</v>
      </c>
      <c r="AG138" s="473"/>
      <c r="AH138" s="473"/>
      <c r="AI138" s="473"/>
      <c r="AJ138" s="473"/>
      <c r="AK138" s="472">
        <f>IF(C138=0,0,VLOOKUP(C138,Tabelle1!$A$2:$G$160,7,FALSE))</f>
        <v>0</v>
      </c>
      <c r="AL138" s="472"/>
      <c r="AM138" s="472"/>
      <c r="AN138" s="472"/>
      <c r="AO138" s="472"/>
      <c r="AP138" s="504">
        <f t="shared" si="4"/>
        <v>0</v>
      </c>
      <c r="AQ138" s="505"/>
      <c r="AR138" s="505"/>
      <c r="AS138" s="505"/>
      <c r="AT138" s="505"/>
      <c r="AU138" s="506"/>
      <c r="AV138" s="507">
        <f t="shared" si="5"/>
        <v>0</v>
      </c>
      <c r="AW138" s="508"/>
      <c r="AX138" s="508"/>
      <c r="AY138" s="508"/>
      <c r="AZ138" s="508"/>
      <c r="BA138" s="509"/>
      <c r="BB138" s="42"/>
      <c r="BE138" s="480">
        <f>IF(C138=0,0,VLOOKUP(C138,Tabelle1!$A$2:$D$160,4,FALSE))</f>
        <v>0</v>
      </c>
      <c r="BF138" s="481"/>
      <c r="BG138" s="481"/>
      <c r="BH138" s="482"/>
      <c r="BK138" s="297">
        <f>$BE$138</f>
        <v>0</v>
      </c>
    </row>
    <row r="139" spans="1:63" s="18" customFormat="1" ht="19.5" customHeight="1" hidden="1" thickBot="1" thickTop="1">
      <c r="A139" s="208">
        <v>21</v>
      </c>
      <c r="B139" s="205" t="b">
        <f t="shared" si="8"/>
        <v>0</v>
      </c>
      <c r="C139" s="486">
        <f t="shared" si="6"/>
        <v>0</v>
      </c>
      <c r="D139" s="487"/>
      <c r="E139" s="191"/>
      <c r="F139" s="493">
        <f t="shared" si="7"/>
      </c>
      <c r="G139" s="494"/>
      <c r="H139" s="494"/>
      <c r="I139" s="494"/>
      <c r="J139" s="494"/>
      <c r="K139" s="494"/>
      <c r="L139" s="494"/>
      <c r="M139" s="494"/>
      <c r="N139" s="494"/>
      <c r="O139" s="494"/>
      <c r="P139" s="494"/>
      <c r="Q139" s="494"/>
      <c r="R139" s="495"/>
      <c r="S139" s="496"/>
      <c r="T139" s="497"/>
      <c r="U139" s="498"/>
      <c r="V139" s="510">
        <f>$BE$139</f>
        <v>0</v>
      </c>
      <c r="W139" s="511">
        <f>$BE$139</f>
        <v>0</v>
      </c>
      <c r="X139" s="511">
        <f>$BE$139</f>
        <v>0</v>
      </c>
      <c r="Y139" s="512">
        <f>$BE$139</f>
        <v>0</v>
      </c>
      <c r="Z139" s="513">
        <f>IF(C139=0,0,VLOOKUP(C139,Tabelle1!$A$2:$F$160,6,FALSE))</f>
        <v>0</v>
      </c>
      <c r="AA139" s="513"/>
      <c r="AB139" s="513"/>
      <c r="AC139" s="513"/>
      <c r="AD139" s="513"/>
      <c r="AE139" s="513"/>
      <c r="AF139" s="473">
        <f t="shared" si="3"/>
        <v>0</v>
      </c>
      <c r="AG139" s="473"/>
      <c r="AH139" s="473"/>
      <c r="AI139" s="473"/>
      <c r="AJ139" s="473"/>
      <c r="AK139" s="472">
        <f>IF(C139=0,0,VLOOKUP(C139,Tabelle1!$A$2:$G$160,7,FALSE))</f>
        <v>0</v>
      </c>
      <c r="AL139" s="472"/>
      <c r="AM139" s="472"/>
      <c r="AN139" s="472"/>
      <c r="AO139" s="472"/>
      <c r="AP139" s="504">
        <f t="shared" si="4"/>
        <v>0</v>
      </c>
      <c r="AQ139" s="505"/>
      <c r="AR139" s="505"/>
      <c r="AS139" s="505"/>
      <c r="AT139" s="505"/>
      <c r="AU139" s="506"/>
      <c r="AV139" s="507">
        <f t="shared" si="5"/>
        <v>0</v>
      </c>
      <c r="AW139" s="508"/>
      <c r="AX139" s="508"/>
      <c r="AY139" s="508"/>
      <c r="AZ139" s="508"/>
      <c r="BA139" s="509"/>
      <c r="BB139" s="42"/>
      <c r="BE139" s="480">
        <f>IF(C139=0,0,VLOOKUP(C139,Tabelle1!$A$2:$D$160,4,FALSE))</f>
        <v>0</v>
      </c>
      <c r="BF139" s="481"/>
      <c r="BG139" s="481"/>
      <c r="BH139" s="482"/>
      <c r="BK139" s="297">
        <f>$BE$139</f>
        <v>0</v>
      </c>
    </row>
    <row r="140" spans="1:63" s="18" customFormat="1" ht="19.5" customHeight="1" hidden="1" thickBot="1" thickTop="1">
      <c r="A140" s="208">
        <v>22</v>
      </c>
      <c r="B140" s="205" t="b">
        <f t="shared" si="8"/>
        <v>0</v>
      </c>
      <c r="C140" s="486">
        <f t="shared" si="6"/>
        <v>0</v>
      </c>
      <c r="D140" s="487"/>
      <c r="E140" s="191"/>
      <c r="F140" s="493">
        <f t="shared" si="7"/>
      </c>
      <c r="G140" s="494"/>
      <c r="H140" s="494"/>
      <c r="I140" s="494"/>
      <c r="J140" s="494"/>
      <c r="K140" s="494"/>
      <c r="L140" s="494"/>
      <c r="M140" s="494"/>
      <c r="N140" s="494"/>
      <c r="O140" s="494"/>
      <c r="P140" s="494"/>
      <c r="Q140" s="494"/>
      <c r="R140" s="495"/>
      <c r="S140" s="496"/>
      <c r="T140" s="497"/>
      <c r="U140" s="498"/>
      <c r="V140" s="510">
        <f>$BE$140</f>
        <v>0</v>
      </c>
      <c r="W140" s="511">
        <f>$BE$140</f>
        <v>0</v>
      </c>
      <c r="X140" s="511">
        <f>$BE$140</f>
        <v>0</v>
      </c>
      <c r="Y140" s="512">
        <f>$BE$140</f>
        <v>0</v>
      </c>
      <c r="Z140" s="513">
        <f>IF(C140=0,0,VLOOKUP(C140,Tabelle1!$A$2:$F$160,6,FALSE))</f>
        <v>0</v>
      </c>
      <c r="AA140" s="513"/>
      <c r="AB140" s="513"/>
      <c r="AC140" s="513"/>
      <c r="AD140" s="513"/>
      <c r="AE140" s="513"/>
      <c r="AF140" s="473">
        <f t="shared" si="3"/>
        <v>0</v>
      </c>
      <c r="AG140" s="473"/>
      <c r="AH140" s="473"/>
      <c r="AI140" s="473"/>
      <c r="AJ140" s="473"/>
      <c r="AK140" s="472">
        <f>IF(C140=0,0,VLOOKUP(C140,Tabelle1!$A$2:$G$160,7,FALSE))</f>
        <v>0</v>
      </c>
      <c r="AL140" s="472"/>
      <c r="AM140" s="472"/>
      <c r="AN140" s="472"/>
      <c r="AO140" s="472"/>
      <c r="AP140" s="504">
        <f t="shared" si="4"/>
        <v>0</v>
      </c>
      <c r="AQ140" s="505"/>
      <c r="AR140" s="505"/>
      <c r="AS140" s="505"/>
      <c r="AT140" s="505"/>
      <c r="AU140" s="506"/>
      <c r="AV140" s="507">
        <f t="shared" si="5"/>
        <v>0</v>
      </c>
      <c r="AW140" s="508"/>
      <c r="AX140" s="508"/>
      <c r="AY140" s="508"/>
      <c r="AZ140" s="508"/>
      <c r="BA140" s="509"/>
      <c r="BB140" s="42"/>
      <c r="BE140" s="480">
        <f>IF(C140=0,0,VLOOKUP(C140,Tabelle1!$A$2:$D$160,4,FALSE))</f>
        <v>0</v>
      </c>
      <c r="BF140" s="481"/>
      <c r="BG140" s="481"/>
      <c r="BH140" s="482"/>
      <c r="BK140" s="297">
        <f>$BE$140</f>
        <v>0</v>
      </c>
    </row>
    <row r="141" spans="1:63" s="18" customFormat="1" ht="19.5" customHeight="1" hidden="1" thickBot="1" thickTop="1">
      <c r="A141" s="208">
        <v>23</v>
      </c>
      <c r="B141" s="205" t="b">
        <f t="shared" si="8"/>
        <v>0</v>
      </c>
      <c r="C141" s="486">
        <f t="shared" si="6"/>
        <v>0</v>
      </c>
      <c r="D141" s="487"/>
      <c r="E141" s="191"/>
      <c r="F141" s="493">
        <f t="shared" si="7"/>
      </c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4"/>
      <c r="R141" s="495"/>
      <c r="S141" s="496"/>
      <c r="T141" s="497"/>
      <c r="U141" s="498"/>
      <c r="V141" s="510">
        <f>$BE$141</f>
        <v>0</v>
      </c>
      <c r="W141" s="511">
        <f>$BE$141</f>
        <v>0</v>
      </c>
      <c r="X141" s="511">
        <f>$BE$141</f>
        <v>0</v>
      </c>
      <c r="Y141" s="512">
        <f>$BE$141</f>
        <v>0</v>
      </c>
      <c r="Z141" s="513">
        <f>IF(C141=0,0,VLOOKUP(C141,Tabelle1!$A$2:$F$160,6,FALSE))</f>
        <v>0</v>
      </c>
      <c r="AA141" s="513"/>
      <c r="AB141" s="513"/>
      <c r="AC141" s="513"/>
      <c r="AD141" s="513"/>
      <c r="AE141" s="513"/>
      <c r="AF141" s="473">
        <f t="shared" si="3"/>
        <v>0</v>
      </c>
      <c r="AG141" s="473"/>
      <c r="AH141" s="473"/>
      <c r="AI141" s="473"/>
      <c r="AJ141" s="473"/>
      <c r="AK141" s="472">
        <f>IF(C141=0,0,VLOOKUP(C141,Tabelle1!$A$2:$G$160,7,FALSE))</f>
        <v>0</v>
      </c>
      <c r="AL141" s="472"/>
      <c r="AM141" s="472"/>
      <c r="AN141" s="472"/>
      <c r="AO141" s="472"/>
      <c r="AP141" s="504">
        <f t="shared" si="4"/>
        <v>0</v>
      </c>
      <c r="AQ141" s="505"/>
      <c r="AR141" s="505"/>
      <c r="AS141" s="505"/>
      <c r="AT141" s="505"/>
      <c r="AU141" s="506"/>
      <c r="AV141" s="507">
        <f t="shared" si="5"/>
        <v>0</v>
      </c>
      <c r="AW141" s="508"/>
      <c r="AX141" s="508"/>
      <c r="AY141" s="508"/>
      <c r="AZ141" s="508"/>
      <c r="BA141" s="509"/>
      <c r="BB141" s="42"/>
      <c r="BE141" s="480">
        <f>IF(C141=0,0,VLOOKUP(C141,Tabelle1!$A$2:$D$160,4,FALSE))</f>
        <v>0</v>
      </c>
      <c r="BF141" s="481"/>
      <c r="BG141" s="481"/>
      <c r="BH141" s="482"/>
      <c r="BK141" s="297">
        <f>$BE$141</f>
        <v>0</v>
      </c>
    </row>
    <row r="142" spans="1:63" s="18" customFormat="1" ht="19.5" customHeight="1" hidden="1" thickBot="1" thickTop="1">
      <c r="A142" s="208">
        <v>24</v>
      </c>
      <c r="B142" s="205" t="b">
        <f t="shared" si="8"/>
        <v>0</v>
      </c>
      <c r="C142" s="486">
        <f t="shared" si="6"/>
        <v>0</v>
      </c>
      <c r="D142" s="487"/>
      <c r="E142" s="191"/>
      <c r="F142" s="493">
        <f t="shared" si="7"/>
      </c>
      <c r="G142" s="494"/>
      <c r="H142" s="494"/>
      <c r="I142" s="494"/>
      <c r="J142" s="494"/>
      <c r="K142" s="494"/>
      <c r="L142" s="494"/>
      <c r="M142" s="494"/>
      <c r="N142" s="494"/>
      <c r="O142" s="494"/>
      <c r="P142" s="494"/>
      <c r="Q142" s="494"/>
      <c r="R142" s="495"/>
      <c r="S142" s="496"/>
      <c r="T142" s="497"/>
      <c r="U142" s="498"/>
      <c r="V142" s="510">
        <f>$BE$142</f>
        <v>0</v>
      </c>
      <c r="W142" s="511">
        <f>$BE$142</f>
        <v>0</v>
      </c>
      <c r="X142" s="511">
        <f>$BE$142</f>
        <v>0</v>
      </c>
      <c r="Y142" s="512">
        <f>$BE$142</f>
        <v>0</v>
      </c>
      <c r="Z142" s="513">
        <f>IF(C142=0,0,VLOOKUP(C142,Tabelle1!$A$2:$F$160,6,FALSE))</f>
        <v>0</v>
      </c>
      <c r="AA142" s="513"/>
      <c r="AB142" s="513"/>
      <c r="AC142" s="513"/>
      <c r="AD142" s="513"/>
      <c r="AE142" s="513"/>
      <c r="AF142" s="473">
        <f t="shared" si="3"/>
        <v>0</v>
      </c>
      <c r="AG142" s="473"/>
      <c r="AH142" s="473"/>
      <c r="AI142" s="473"/>
      <c r="AJ142" s="473"/>
      <c r="AK142" s="472">
        <f>IF(C142=0,0,VLOOKUP(C142,Tabelle1!$A$2:$G$160,7,FALSE))</f>
        <v>0</v>
      </c>
      <c r="AL142" s="472"/>
      <c r="AM142" s="472"/>
      <c r="AN142" s="472"/>
      <c r="AO142" s="472"/>
      <c r="AP142" s="504">
        <f t="shared" si="4"/>
        <v>0</v>
      </c>
      <c r="AQ142" s="505"/>
      <c r="AR142" s="505"/>
      <c r="AS142" s="505"/>
      <c r="AT142" s="505"/>
      <c r="AU142" s="506"/>
      <c r="AV142" s="507">
        <f t="shared" si="5"/>
        <v>0</v>
      </c>
      <c r="AW142" s="508"/>
      <c r="AX142" s="508"/>
      <c r="AY142" s="508"/>
      <c r="AZ142" s="508"/>
      <c r="BA142" s="509"/>
      <c r="BB142" s="42"/>
      <c r="BE142" s="480">
        <f>IF(C142=0,0,VLOOKUP(C142,Tabelle1!$A$2:$D$160,4,FALSE))</f>
        <v>0</v>
      </c>
      <c r="BF142" s="481"/>
      <c r="BG142" s="481"/>
      <c r="BH142" s="482"/>
      <c r="BK142" s="297">
        <f>$BE$142</f>
        <v>0</v>
      </c>
    </row>
    <row r="143" spans="1:63" s="18" customFormat="1" ht="19.5" customHeight="1" hidden="1" thickBot="1" thickTop="1">
      <c r="A143" s="208">
        <v>25</v>
      </c>
      <c r="B143" s="205" t="b">
        <f t="shared" si="8"/>
        <v>0</v>
      </c>
      <c r="C143" s="486">
        <f t="shared" si="6"/>
        <v>0</v>
      </c>
      <c r="D143" s="487"/>
      <c r="E143" s="191"/>
      <c r="F143" s="493">
        <f t="shared" si="7"/>
      </c>
      <c r="G143" s="494"/>
      <c r="H143" s="494"/>
      <c r="I143" s="494"/>
      <c r="J143" s="494"/>
      <c r="K143" s="494"/>
      <c r="L143" s="494"/>
      <c r="M143" s="494"/>
      <c r="N143" s="494"/>
      <c r="O143" s="494"/>
      <c r="P143" s="494"/>
      <c r="Q143" s="494"/>
      <c r="R143" s="495"/>
      <c r="S143" s="496"/>
      <c r="T143" s="497"/>
      <c r="U143" s="498"/>
      <c r="V143" s="510">
        <f>$BE$143</f>
        <v>0</v>
      </c>
      <c r="W143" s="511">
        <f>$BE$143</f>
        <v>0</v>
      </c>
      <c r="X143" s="511">
        <f>$BE$143</f>
        <v>0</v>
      </c>
      <c r="Y143" s="512">
        <f>$BE$143</f>
        <v>0</v>
      </c>
      <c r="Z143" s="513">
        <f>IF(C143=0,0,VLOOKUP(C143,Tabelle1!$A$2:$F$160,6,FALSE))</f>
        <v>0</v>
      </c>
      <c r="AA143" s="513"/>
      <c r="AB143" s="513"/>
      <c r="AC143" s="513"/>
      <c r="AD143" s="513"/>
      <c r="AE143" s="513"/>
      <c r="AF143" s="473">
        <f t="shared" si="3"/>
        <v>0</v>
      </c>
      <c r="AG143" s="473"/>
      <c r="AH143" s="473"/>
      <c r="AI143" s="473"/>
      <c r="AJ143" s="473"/>
      <c r="AK143" s="472">
        <f>IF(C143=0,0,VLOOKUP(C143,Tabelle1!$A$2:$G$160,7,FALSE))</f>
        <v>0</v>
      </c>
      <c r="AL143" s="472"/>
      <c r="AM143" s="472"/>
      <c r="AN143" s="472"/>
      <c r="AO143" s="472"/>
      <c r="AP143" s="504">
        <f t="shared" si="4"/>
        <v>0</v>
      </c>
      <c r="AQ143" s="505"/>
      <c r="AR143" s="505"/>
      <c r="AS143" s="505"/>
      <c r="AT143" s="505"/>
      <c r="AU143" s="506"/>
      <c r="AV143" s="507">
        <f t="shared" si="5"/>
        <v>0</v>
      </c>
      <c r="AW143" s="508"/>
      <c r="AX143" s="508"/>
      <c r="AY143" s="508"/>
      <c r="AZ143" s="508"/>
      <c r="BA143" s="509"/>
      <c r="BB143" s="42"/>
      <c r="BE143" s="480">
        <f>IF(C143=0,0,VLOOKUP(C143,Tabelle1!$A$2:$D$160,4,FALSE))</f>
        <v>0</v>
      </c>
      <c r="BF143" s="481"/>
      <c r="BG143" s="481"/>
      <c r="BH143" s="482"/>
      <c r="BK143" s="297">
        <f>$BE$143</f>
        <v>0</v>
      </c>
    </row>
    <row r="144" spans="1:63" s="18" customFormat="1" ht="19.5" customHeight="1" hidden="1" thickBot="1" thickTop="1">
      <c r="A144" s="208">
        <v>26</v>
      </c>
      <c r="B144" s="205" t="b">
        <f t="shared" si="8"/>
        <v>0</v>
      </c>
      <c r="C144" s="486">
        <f t="shared" si="6"/>
        <v>0</v>
      </c>
      <c r="D144" s="487"/>
      <c r="E144" s="191"/>
      <c r="F144" s="493">
        <f t="shared" si="7"/>
      </c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5"/>
      <c r="S144" s="496"/>
      <c r="T144" s="497"/>
      <c r="U144" s="498"/>
      <c r="V144" s="510">
        <f>$BE$144</f>
        <v>0</v>
      </c>
      <c r="W144" s="511">
        <f>$BE$144</f>
        <v>0</v>
      </c>
      <c r="X144" s="511">
        <f>$BE$144</f>
        <v>0</v>
      </c>
      <c r="Y144" s="512">
        <f>$BE$144</f>
        <v>0</v>
      </c>
      <c r="Z144" s="513">
        <f>IF(C144=0,0,VLOOKUP(C144,Tabelle1!$A$2:$F$160,6,FALSE))</f>
        <v>0</v>
      </c>
      <c r="AA144" s="513"/>
      <c r="AB144" s="513"/>
      <c r="AC144" s="513"/>
      <c r="AD144" s="513"/>
      <c r="AE144" s="513"/>
      <c r="AF144" s="473">
        <f t="shared" si="3"/>
        <v>0</v>
      </c>
      <c r="AG144" s="473"/>
      <c r="AH144" s="473"/>
      <c r="AI144" s="473"/>
      <c r="AJ144" s="473"/>
      <c r="AK144" s="472">
        <f>IF(C144=0,0,VLOOKUP(C144,Tabelle1!$A$2:$G$160,7,FALSE))</f>
        <v>0</v>
      </c>
      <c r="AL144" s="472"/>
      <c r="AM144" s="472"/>
      <c r="AN144" s="472"/>
      <c r="AO144" s="472"/>
      <c r="AP144" s="504">
        <f t="shared" si="4"/>
        <v>0</v>
      </c>
      <c r="AQ144" s="505"/>
      <c r="AR144" s="505"/>
      <c r="AS144" s="505"/>
      <c r="AT144" s="505"/>
      <c r="AU144" s="506"/>
      <c r="AV144" s="507">
        <f t="shared" si="5"/>
        <v>0</v>
      </c>
      <c r="AW144" s="508"/>
      <c r="AX144" s="508"/>
      <c r="AY144" s="508"/>
      <c r="AZ144" s="508"/>
      <c r="BA144" s="509"/>
      <c r="BB144" s="42"/>
      <c r="BE144" s="480">
        <f>IF(C144=0,0,VLOOKUP(C144,Tabelle1!$A$2:$D$160,4,FALSE))</f>
        <v>0</v>
      </c>
      <c r="BF144" s="481"/>
      <c r="BG144" s="481"/>
      <c r="BH144" s="482"/>
      <c r="BK144" s="297">
        <f>$BE$144</f>
        <v>0</v>
      </c>
    </row>
    <row r="145" spans="1:63" s="18" customFormat="1" ht="19.5" customHeight="1" hidden="1" thickBot="1" thickTop="1">
      <c r="A145" s="208">
        <v>27</v>
      </c>
      <c r="B145" s="205" t="b">
        <f t="shared" si="8"/>
        <v>0</v>
      </c>
      <c r="C145" s="486">
        <f t="shared" si="6"/>
        <v>0</v>
      </c>
      <c r="D145" s="487"/>
      <c r="E145" s="191"/>
      <c r="F145" s="493">
        <f t="shared" si="7"/>
      </c>
      <c r="G145" s="494"/>
      <c r="H145" s="494"/>
      <c r="I145" s="494"/>
      <c r="J145" s="494"/>
      <c r="K145" s="494"/>
      <c r="L145" s="494"/>
      <c r="M145" s="494"/>
      <c r="N145" s="494"/>
      <c r="O145" s="494"/>
      <c r="P145" s="494"/>
      <c r="Q145" s="494"/>
      <c r="R145" s="495"/>
      <c r="S145" s="496"/>
      <c r="T145" s="497"/>
      <c r="U145" s="498"/>
      <c r="V145" s="510">
        <f>$BE$145</f>
        <v>0</v>
      </c>
      <c r="W145" s="511">
        <f>$BE$145</f>
        <v>0</v>
      </c>
      <c r="X145" s="511">
        <f>$BE$145</f>
        <v>0</v>
      </c>
      <c r="Y145" s="512">
        <f>$BE$145</f>
        <v>0</v>
      </c>
      <c r="Z145" s="513">
        <f>IF(C145=0,0,VLOOKUP(C145,Tabelle1!$A$2:$F$160,6,FALSE))</f>
        <v>0</v>
      </c>
      <c r="AA145" s="513"/>
      <c r="AB145" s="513"/>
      <c r="AC145" s="513"/>
      <c r="AD145" s="513"/>
      <c r="AE145" s="513"/>
      <c r="AF145" s="473">
        <f t="shared" si="3"/>
        <v>0</v>
      </c>
      <c r="AG145" s="473"/>
      <c r="AH145" s="473"/>
      <c r="AI145" s="473"/>
      <c r="AJ145" s="473"/>
      <c r="AK145" s="472">
        <f>IF(C145=0,0,VLOOKUP(C145,Tabelle1!$A$2:$G$160,7,FALSE))</f>
        <v>0</v>
      </c>
      <c r="AL145" s="472"/>
      <c r="AM145" s="472"/>
      <c r="AN145" s="472"/>
      <c r="AO145" s="472"/>
      <c r="AP145" s="504">
        <f t="shared" si="4"/>
        <v>0</v>
      </c>
      <c r="AQ145" s="505"/>
      <c r="AR145" s="505"/>
      <c r="AS145" s="505"/>
      <c r="AT145" s="505"/>
      <c r="AU145" s="506"/>
      <c r="AV145" s="507">
        <f t="shared" si="5"/>
        <v>0</v>
      </c>
      <c r="AW145" s="508"/>
      <c r="AX145" s="508"/>
      <c r="AY145" s="508"/>
      <c r="AZ145" s="508"/>
      <c r="BA145" s="509"/>
      <c r="BB145" s="42"/>
      <c r="BE145" s="480">
        <f>IF(C145=0,0,VLOOKUP(C145,Tabelle1!$A$2:$D$160,4,FALSE))</f>
        <v>0</v>
      </c>
      <c r="BF145" s="481"/>
      <c r="BG145" s="481"/>
      <c r="BH145" s="482"/>
      <c r="BK145" s="297">
        <f>$BE$145</f>
        <v>0</v>
      </c>
    </row>
    <row r="146" spans="1:63" s="18" customFormat="1" ht="19.5" customHeight="1" hidden="1" thickBot="1" thickTop="1">
      <c r="A146" s="208">
        <v>28</v>
      </c>
      <c r="B146" s="205" t="b">
        <f t="shared" si="8"/>
        <v>0</v>
      </c>
      <c r="C146" s="486">
        <f t="shared" si="6"/>
        <v>0</v>
      </c>
      <c r="D146" s="487"/>
      <c r="E146" s="191"/>
      <c r="F146" s="493">
        <f t="shared" si="7"/>
      </c>
      <c r="G146" s="494"/>
      <c r="H146" s="494"/>
      <c r="I146" s="494"/>
      <c r="J146" s="494"/>
      <c r="K146" s="494"/>
      <c r="L146" s="494"/>
      <c r="M146" s="494"/>
      <c r="N146" s="494"/>
      <c r="O146" s="494"/>
      <c r="P146" s="494"/>
      <c r="Q146" s="494"/>
      <c r="R146" s="495"/>
      <c r="S146" s="496"/>
      <c r="T146" s="497"/>
      <c r="U146" s="498"/>
      <c r="V146" s="510">
        <f>$BE$146</f>
        <v>0</v>
      </c>
      <c r="W146" s="511">
        <f>$BE$146</f>
        <v>0</v>
      </c>
      <c r="X146" s="511">
        <f>$BE$146</f>
        <v>0</v>
      </c>
      <c r="Y146" s="512">
        <f>$BE$146</f>
        <v>0</v>
      </c>
      <c r="Z146" s="513">
        <f>IF(C146=0,0,VLOOKUP(C146,Tabelle1!$A$2:$F$160,6,FALSE))</f>
        <v>0</v>
      </c>
      <c r="AA146" s="513"/>
      <c r="AB146" s="513"/>
      <c r="AC146" s="513"/>
      <c r="AD146" s="513"/>
      <c r="AE146" s="513"/>
      <c r="AF146" s="473">
        <f t="shared" si="3"/>
        <v>0</v>
      </c>
      <c r="AG146" s="473"/>
      <c r="AH146" s="473"/>
      <c r="AI146" s="473"/>
      <c r="AJ146" s="473"/>
      <c r="AK146" s="472">
        <f>IF(C146=0,0,VLOOKUP(C146,Tabelle1!$A$2:$G$160,7,FALSE))</f>
        <v>0</v>
      </c>
      <c r="AL146" s="472"/>
      <c r="AM146" s="472"/>
      <c r="AN146" s="472"/>
      <c r="AO146" s="472"/>
      <c r="AP146" s="504">
        <f t="shared" si="4"/>
        <v>0</v>
      </c>
      <c r="AQ146" s="505"/>
      <c r="AR146" s="505"/>
      <c r="AS146" s="505"/>
      <c r="AT146" s="505"/>
      <c r="AU146" s="506"/>
      <c r="AV146" s="507">
        <f t="shared" si="5"/>
        <v>0</v>
      </c>
      <c r="AW146" s="508"/>
      <c r="AX146" s="508"/>
      <c r="AY146" s="508"/>
      <c r="AZ146" s="508"/>
      <c r="BA146" s="509"/>
      <c r="BB146" s="42"/>
      <c r="BE146" s="480">
        <f>IF(C146=0,0,VLOOKUP(C146,Tabelle1!$A$2:$D$160,4,FALSE))</f>
        <v>0</v>
      </c>
      <c r="BF146" s="481"/>
      <c r="BG146" s="481"/>
      <c r="BH146" s="482"/>
      <c r="BK146" s="297">
        <f>$BE$146</f>
        <v>0</v>
      </c>
    </row>
    <row r="147" spans="1:63" s="18" customFormat="1" ht="19.5" customHeight="1" hidden="1" thickBot="1" thickTop="1">
      <c r="A147" s="208">
        <v>29</v>
      </c>
      <c r="B147" s="205" t="b">
        <f t="shared" si="8"/>
        <v>0</v>
      </c>
      <c r="C147" s="486">
        <f t="shared" si="6"/>
        <v>0</v>
      </c>
      <c r="D147" s="487"/>
      <c r="E147" s="191"/>
      <c r="F147" s="493">
        <f t="shared" si="7"/>
      </c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  <c r="R147" s="495"/>
      <c r="S147" s="496"/>
      <c r="T147" s="497"/>
      <c r="U147" s="498"/>
      <c r="V147" s="510">
        <f>$BE$147</f>
        <v>0</v>
      </c>
      <c r="W147" s="511">
        <f>$BE$147</f>
        <v>0</v>
      </c>
      <c r="X147" s="511">
        <f>$BE$147</f>
        <v>0</v>
      </c>
      <c r="Y147" s="512">
        <f>$BE$147</f>
        <v>0</v>
      </c>
      <c r="Z147" s="513">
        <f>IF(C147=0,0,VLOOKUP(C147,Tabelle1!$A$2:$F$160,6,FALSE))</f>
        <v>0</v>
      </c>
      <c r="AA147" s="513"/>
      <c r="AB147" s="513"/>
      <c r="AC147" s="513"/>
      <c r="AD147" s="513"/>
      <c r="AE147" s="513"/>
      <c r="AF147" s="473">
        <f t="shared" si="3"/>
        <v>0</v>
      </c>
      <c r="AG147" s="473"/>
      <c r="AH147" s="473"/>
      <c r="AI147" s="473"/>
      <c r="AJ147" s="473"/>
      <c r="AK147" s="472">
        <f>IF(C147=0,0,VLOOKUP(C147,Tabelle1!$A$2:$G$160,7,FALSE))</f>
        <v>0</v>
      </c>
      <c r="AL147" s="472"/>
      <c r="AM147" s="472"/>
      <c r="AN147" s="472"/>
      <c r="AO147" s="472"/>
      <c r="AP147" s="504">
        <f t="shared" si="4"/>
        <v>0</v>
      </c>
      <c r="AQ147" s="505"/>
      <c r="AR147" s="505"/>
      <c r="AS147" s="505"/>
      <c r="AT147" s="505"/>
      <c r="AU147" s="506"/>
      <c r="AV147" s="507">
        <f t="shared" si="5"/>
        <v>0</v>
      </c>
      <c r="AW147" s="508"/>
      <c r="AX147" s="508"/>
      <c r="AY147" s="508"/>
      <c r="AZ147" s="508"/>
      <c r="BA147" s="509"/>
      <c r="BB147" s="42"/>
      <c r="BE147" s="480">
        <f>IF(C147=0,0,VLOOKUP(C147,Tabelle1!$A$2:$D$160,4,FALSE))</f>
        <v>0</v>
      </c>
      <c r="BF147" s="481"/>
      <c r="BG147" s="481"/>
      <c r="BH147" s="482"/>
      <c r="BK147" s="297">
        <f>$BE$147</f>
        <v>0</v>
      </c>
    </row>
    <row r="148" spans="1:63" s="18" customFormat="1" ht="19.5" customHeight="1" hidden="1" thickBot="1" thickTop="1">
      <c r="A148" s="208">
        <v>30</v>
      </c>
      <c r="B148" s="205" t="b">
        <f t="shared" si="8"/>
        <v>0</v>
      </c>
      <c r="C148" s="486">
        <f t="shared" si="6"/>
        <v>0</v>
      </c>
      <c r="D148" s="487"/>
      <c r="E148" s="191"/>
      <c r="F148" s="493">
        <f t="shared" si="7"/>
      </c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5"/>
      <c r="S148" s="496"/>
      <c r="T148" s="497"/>
      <c r="U148" s="498"/>
      <c r="V148" s="510">
        <f>$BE$148</f>
        <v>0</v>
      </c>
      <c r="W148" s="511">
        <f>$BE$148</f>
        <v>0</v>
      </c>
      <c r="X148" s="511">
        <f>$BE$148</f>
        <v>0</v>
      </c>
      <c r="Y148" s="512">
        <f>$BE$148</f>
        <v>0</v>
      </c>
      <c r="Z148" s="513">
        <f>IF(C148=0,0,VLOOKUP(C148,Tabelle1!$A$2:$F$160,6,FALSE))</f>
        <v>0</v>
      </c>
      <c r="AA148" s="513"/>
      <c r="AB148" s="513"/>
      <c r="AC148" s="513"/>
      <c r="AD148" s="513"/>
      <c r="AE148" s="513"/>
      <c r="AF148" s="473">
        <f t="shared" si="3"/>
        <v>0</v>
      </c>
      <c r="AG148" s="473"/>
      <c r="AH148" s="473"/>
      <c r="AI148" s="473"/>
      <c r="AJ148" s="473"/>
      <c r="AK148" s="472">
        <f>IF(C148=0,0,VLOOKUP(C148,Tabelle1!$A$2:$G$160,7,FALSE))</f>
        <v>0</v>
      </c>
      <c r="AL148" s="472"/>
      <c r="AM148" s="472"/>
      <c r="AN148" s="472"/>
      <c r="AO148" s="472"/>
      <c r="AP148" s="504">
        <f t="shared" si="4"/>
        <v>0</v>
      </c>
      <c r="AQ148" s="505"/>
      <c r="AR148" s="505"/>
      <c r="AS148" s="505"/>
      <c r="AT148" s="505"/>
      <c r="AU148" s="506"/>
      <c r="AV148" s="507">
        <f t="shared" si="5"/>
        <v>0</v>
      </c>
      <c r="AW148" s="508"/>
      <c r="AX148" s="508"/>
      <c r="AY148" s="508"/>
      <c r="AZ148" s="508"/>
      <c r="BA148" s="509"/>
      <c r="BB148" s="42"/>
      <c r="BE148" s="480">
        <f>IF(C148=0,0,VLOOKUP(C148,Tabelle1!$A$2:$D$160,4,FALSE))</f>
        <v>0</v>
      </c>
      <c r="BF148" s="481"/>
      <c r="BG148" s="481"/>
      <c r="BH148" s="482"/>
      <c r="BK148" s="297">
        <f>$BE$148</f>
        <v>0</v>
      </c>
    </row>
    <row r="149" spans="1:63" s="18" customFormat="1" ht="19.5" customHeight="1" hidden="1" thickBot="1" thickTop="1">
      <c r="A149" s="208">
        <v>31</v>
      </c>
      <c r="B149" s="205" t="b">
        <f t="shared" si="8"/>
        <v>0</v>
      </c>
      <c r="C149" s="486">
        <f t="shared" si="6"/>
        <v>0</v>
      </c>
      <c r="D149" s="487"/>
      <c r="E149" s="191"/>
      <c r="F149" s="493">
        <f t="shared" si="7"/>
      </c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5"/>
      <c r="S149" s="496"/>
      <c r="T149" s="497"/>
      <c r="U149" s="498"/>
      <c r="V149" s="510">
        <f>$BE$149</f>
        <v>0</v>
      </c>
      <c r="W149" s="511">
        <f>$BE$149</f>
        <v>0</v>
      </c>
      <c r="X149" s="511">
        <f>$BE$149</f>
        <v>0</v>
      </c>
      <c r="Y149" s="512">
        <f>$BE$149</f>
        <v>0</v>
      </c>
      <c r="Z149" s="513">
        <f>IF(C149=0,0,VLOOKUP(C149,Tabelle1!$A$2:$F$160,6,FALSE))</f>
        <v>0</v>
      </c>
      <c r="AA149" s="513"/>
      <c r="AB149" s="513"/>
      <c r="AC149" s="513"/>
      <c r="AD149" s="513"/>
      <c r="AE149" s="513"/>
      <c r="AF149" s="473">
        <f t="shared" si="3"/>
        <v>0</v>
      </c>
      <c r="AG149" s="473"/>
      <c r="AH149" s="473"/>
      <c r="AI149" s="473"/>
      <c r="AJ149" s="473"/>
      <c r="AK149" s="472">
        <f>IF(C149=0,0,VLOOKUP(C149,Tabelle1!$A$2:$G$160,7,FALSE))</f>
        <v>0</v>
      </c>
      <c r="AL149" s="472"/>
      <c r="AM149" s="472"/>
      <c r="AN149" s="472"/>
      <c r="AO149" s="472"/>
      <c r="AP149" s="504">
        <f t="shared" si="4"/>
        <v>0</v>
      </c>
      <c r="AQ149" s="505"/>
      <c r="AR149" s="505"/>
      <c r="AS149" s="505"/>
      <c r="AT149" s="505"/>
      <c r="AU149" s="506"/>
      <c r="AV149" s="507">
        <f t="shared" si="5"/>
        <v>0</v>
      </c>
      <c r="AW149" s="508"/>
      <c r="AX149" s="508"/>
      <c r="AY149" s="508"/>
      <c r="AZ149" s="508"/>
      <c r="BA149" s="509"/>
      <c r="BB149" s="42"/>
      <c r="BE149" s="480">
        <f>IF(C149=0,0,VLOOKUP(C149,Tabelle1!$A$2:$D$160,4,FALSE))</f>
        <v>0</v>
      </c>
      <c r="BF149" s="481"/>
      <c r="BG149" s="481"/>
      <c r="BH149" s="482"/>
      <c r="BK149" s="297">
        <f>$BE$149</f>
        <v>0</v>
      </c>
    </row>
    <row r="150" spans="1:63" s="18" customFormat="1" ht="19.5" customHeight="1" hidden="1" thickBot="1" thickTop="1">
      <c r="A150" s="208">
        <v>32</v>
      </c>
      <c r="B150" s="205" t="b">
        <f t="shared" si="8"/>
        <v>0</v>
      </c>
      <c r="C150" s="486">
        <f t="shared" si="6"/>
        <v>0</v>
      </c>
      <c r="D150" s="487"/>
      <c r="E150" s="191"/>
      <c r="F150" s="493">
        <f t="shared" si="7"/>
      </c>
      <c r="G150" s="494"/>
      <c r="H150" s="494"/>
      <c r="I150" s="494"/>
      <c r="J150" s="494"/>
      <c r="K150" s="494"/>
      <c r="L150" s="494"/>
      <c r="M150" s="494"/>
      <c r="N150" s="494"/>
      <c r="O150" s="494"/>
      <c r="P150" s="494"/>
      <c r="Q150" s="494"/>
      <c r="R150" s="495"/>
      <c r="S150" s="496"/>
      <c r="T150" s="497"/>
      <c r="U150" s="498"/>
      <c r="V150" s="510">
        <f>$BE$150</f>
        <v>0</v>
      </c>
      <c r="W150" s="511">
        <f>$BE$150</f>
        <v>0</v>
      </c>
      <c r="X150" s="511">
        <f>$BE$150</f>
        <v>0</v>
      </c>
      <c r="Y150" s="512">
        <f>$BE$150</f>
        <v>0</v>
      </c>
      <c r="Z150" s="513">
        <f>IF(C150=0,0,VLOOKUP(C150,Tabelle1!$A$2:$F$160,6,FALSE))</f>
        <v>0</v>
      </c>
      <c r="AA150" s="513"/>
      <c r="AB150" s="513"/>
      <c r="AC150" s="513"/>
      <c r="AD150" s="513"/>
      <c r="AE150" s="513"/>
      <c r="AF150" s="473">
        <f t="shared" si="3"/>
        <v>0</v>
      </c>
      <c r="AG150" s="473"/>
      <c r="AH150" s="473"/>
      <c r="AI150" s="473"/>
      <c r="AJ150" s="473"/>
      <c r="AK150" s="472">
        <f>IF(C150=0,0,VLOOKUP(C150,Tabelle1!$A$2:$G$160,7,FALSE))</f>
        <v>0</v>
      </c>
      <c r="AL150" s="472"/>
      <c r="AM150" s="472"/>
      <c r="AN150" s="472"/>
      <c r="AO150" s="472"/>
      <c r="AP150" s="504">
        <f t="shared" si="4"/>
        <v>0</v>
      </c>
      <c r="AQ150" s="505"/>
      <c r="AR150" s="505"/>
      <c r="AS150" s="505"/>
      <c r="AT150" s="505"/>
      <c r="AU150" s="506"/>
      <c r="AV150" s="507">
        <f t="shared" si="5"/>
        <v>0</v>
      </c>
      <c r="AW150" s="508"/>
      <c r="AX150" s="508"/>
      <c r="AY150" s="508"/>
      <c r="AZ150" s="508"/>
      <c r="BA150" s="509"/>
      <c r="BB150" s="42"/>
      <c r="BE150" s="480">
        <f>IF(C150=0,0,VLOOKUP(C150,Tabelle1!$A$2:$D$160,4,FALSE))</f>
        <v>0</v>
      </c>
      <c r="BF150" s="481"/>
      <c r="BG150" s="481"/>
      <c r="BH150" s="482"/>
      <c r="BK150" s="297">
        <f>$BE$150</f>
        <v>0</v>
      </c>
    </row>
    <row r="151" spans="1:63" s="18" customFormat="1" ht="19.5" customHeight="1" hidden="1" thickBot="1" thickTop="1">
      <c r="A151" s="208">
        <v>33</v>
      </c>
      <c r="B151" s="205" t="b">
        <f t="shared" si="8"/>
        <v>0</v>
      </c>
      <c r="C151" s="486">
        <f t="shared" si="6"/>
        <v>0</v>
      </c>
      <c r="D151" s="487"/>
      <c r="E151" s="191"/>
      <c r="F151" s="493">
        <f t="shared" si="7"/>
      </c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5"/>
      <c r="S151" s="496"/>
      <c r="T151" s="497"/>
      <c r="U151" s="498"/>
      <c r="V151" s="510">
        <f>$BE$151</f>
        <v>0</v>
      </c>
      <c r="W151" s="511">
        <f>$BE$151</f>
        <v>0</v>
      </c>
      <c r="X151" s="511">
        <f>$BE$151</f>
        <v>0</v>
      </c>
      <c r="Y151" s="512">
        <f>$BE$151</f>
        <v>0</v>
      </c>
      <c r="Z151" s="513">
        <f>IF(C151=0,0,VLOOKUP(C151,Tabelle1!$A$2:$F$160,6,FALSE))</f>
        <v>0</v>
      </c>
      <c r="AA151" s="513"/>
      <c r="AB151" s="513"/>
      <c r="AC151" s="513"/>
      <c r="AD151" s="513"/>
      <c r="AE151" s="513"/>
      <c r="AF151" s="473">
        <f t="shared" si="3"/>
        <v>0</v>
      </c>
      <c r="AG151" s="473"/>
      <c r="AH151" s="473"/>
      <c r="AI151" s="473"/>
      <c r="AJ151" s="473"/>
      <c r="AK151" s="472">
        <f>IF(C151=0,0,VLOOKUP(C151,Tabelle1!$A$2:$G$160,7,FALSE))</f>
        <v>0</v>
      </c>
      <c r="AL151" s="472"/>
      <c r="AM151" s="472"/>
      <c r="AN151" s="472"/>
      <c r="AO151" s="472"/>
      <c r="AP151" s="504">
        <f t="shared" si="4"/>
        <v>0</v>
      </c>
      <c r="AQ151" s="505"/>
      <c r="AR151" s="505"/>
      <c r="AS151" s="505"/>
      <c r="AT151" s="505"/>
      <c r="AU151" s="506"/>
      <c r="AV151" s="507">
        <f t="shared" si="5"/>
        <v>0</v>
      </c>
      <c r="AW151" s="508"/>
      <c r="AX151" s="508"/>
      <c r="AY151" s="508"/>
      <c r="AZ151" s="508"/>
      <c r="BA151" s="509"/>
      <c r="BB151" s="42"/>
      <c r="BE151" s="480">
        <f>IF(C151=0,0,VLOOKUP(C151,Tabelle1!$A$2:$D$160,4,FALSE))</f>
        <v>0</v>
      </c>
      <c r="BF151" s="481"/>
      <c r="BG151" s="481"/>
      <c r="BH151" s="482"/>
      <c r="BK151" s="297">
        <f>$BE$151</f>
        <v>0</v>
      </c>
    </row>
    <row r="152" spans="1:63" s="18" customFormat="1" ht="19.5" customHeight="1" hidden="1" thickBot="1" thickTop="1">
      <c r="A152" s="208">
        <v>34</v>
      </c>
      <c r="B152" s="205" t="b">
        <f t="shared" si="8"/>
        <v>0</v>
      </c>
      <c r="C152" s="486">
        <f t="shared" si="6"/>
        <v>0</v>
      </c>
      <c r="D152" s="487"/>
      <c r="E152" s="191"/>
      <c r="F152" s="493">
        <f t="shared" si="7"/>
      </c>
      <c r="G152" s="494"/>
      <c r="H152" s="494"/>
      <c r="I152" s="494"/>
      <c r="J152" s="494"/>
      <c r="K152" s="494"/>
      <c r="L152" s="494"/>
      <c r="M152" s="494"/>
      <c r="N152" s="494"/>
      <c r="O152" s="494"/>
      <c r="P152" s="494"/>
      <c r="Q152" s="494"/>
      <c r="R152" s="495"/>
      <c r="S152" s="496"/>
      <c r="T152" s="497"/>
      <c r="U152" s="498"/>
      <c r="V152" s="510">
        <f>$BE$152</f>
        <v>0</v>
      </c>
      <c r="W152" s="511">
        <f>$BE$152</f>
        <v>0</v>
      </c>
      <c r="X152" s="511">
        <f>$BE$152</f>
        <v>0</v>
      </c>
      <c r="Y152" s="512">
        <f>$BE$152</f>
        <v>0</v>
      </c>
      <c r="Z152" s="513">
        <f>IF(C152=0,0,VLOOKUP(C152,Tabelle1!$A$2:$F$160,6,FALSE))</f>
        <v>0</v>
      </c>
      <c r="AA152" s="513"/>
      <c r="AB152" s="513"/>
      <c r="AC152" s="513"/>
      <c r="AD152" s="513"/>
      <c r="AE152" s="513"/>
      <c r="AF152" s="473">
        <f t="shared" si="3"/>
        <v>0</v>
      </c>
      <c r="AG152" s="473"/>
      <c r="AH152" s="473"/>
      <c r="AI152" s="473"/>
      <c r="AJ152" s="473"/>
      <c r="AK152" s="472">
        <f>IF(C152=0,0,VLOOKUP(C152,Tabelle1!$A$2:$G$160,7,FALSE))</f>
        <v>0</v>
      </c>
      <c r="AL152" s="472"/>
      <c r="AM152" s="472"/>
      <c r="AN152" s="472"/>
      <c r="AO152" s="472"/>
      <c r="AP152" s="504">
        <f t="shared" si="4"/>
        <v>0</v>
      </c>
      <c r="AQ152" s="505"/>
      <c r="AR152" s="505"/>
      <c r="AS152" s="505"/>
      <c r="AT152" s="505"/>
      <c r="AU152" s="506"/>
      <c r="AV152" s="507">
        <f t="shared" si="5"/>
        <v>0</v>
      </c>
      <c r="AW152" s="508"/>
      <c r="AX152" s="508"/>
      <c r="AY152" s="508"/>
      <c r="AZ152" s="508"/>
      <c r="BA152" s="509"/>
      <c r="BB152" s="42"/>
      <c r="BE152" s="480">
        <f>IF(C152=0,0,VLOOKUP(C152,Tabelle1!$A$2:$D$160,4,FALSE))</f>
        <v>0</v>
      </c>
      <c r="BF152" s="481"/>
      <c r="BG152" s="481"/>
      <c r="BH152" s="482"/>
      <c r="BK152" s="297">
        <f>$BE$152</f>
        <v>0</v>
      </c>
    </row>
    <row r="153" spans="1:63" s="18" customFormat="1" ht="19.5" customHeight="1" hidden="1" thickBot="1" thickTop="1">
      <c r="A153" s="208">
        <v>35</v>
      </c>
      <c r="B153" s="205" t="b">
        <f t="shared" si="8"/>
        <v>0</v>
      </c>
      <c r="C153" s="486">
        <f t="shared" si="6"/>
        <v>0</v>
      </c>
      <c r="D153" s="487"/>
      <c r="E153" s="191"/>
      <c r="F153" s="493">
        <f t="shared" si="7"/>
      </c>
      <c r="G153" s="494"/>
      <c r="H153" s="494"/>
      <c r="I153" s="494"/>
      <c r="J153" s="494"/>
      <c r="K153" s="494"/>
      <c r="L153" s="494"/>
      <c r="M153" s="494"/>
      <c r="N153" s="494"/>
      <c r="O153" s="494"/>
      <c r="P153" s="494"/>
      <c r="Q153" s="494"/>
      <c r="R153" s="495"/>
      <c r="S153" s="496"/>
      <c r="T153" s="497"/>
      <c r="U153" s="498"/>
      <c r="V153" s="510">
        <f>$BE$153</f>
        <v>0</v>
      </c>
      <c r="W153" s="511">
        <f>$BE$153</f>
        <v>0</v>
      </c>
      <c r="X153" s="511">
        <f>$BE$153</f>
        <v>0</v>
      </c>
      <c r="Y153" s="512">
        <f>$BE$153</f>
        <v>0</v>
      </c>
      <c r="Z153" s="513">
        <f>IF(C153=0,0,VLOOKUP(C153,Tabelle1!$A$2:$F$160,6,FALSE))</f>
        <v>0</v>
      </c>
      <c r="AA153" s="513"/>
      <c r="AB153" s="513"/>
      <c r="AC153" s="513"/>
      <c r="AD153" s="513"/>
      <c r="AE153" s="513"/>
      <c r="AF153" s="473">
        <f t="shared" si="3"/>
        <v>0</v>
      </c>
      <c r="AG153" s="473"/>
      <c r="AH153" s="473"/>
      <c r="AI153" s="473"/>
      <c r="AJ153" s="473"/>
      <c r="AK153" s="472">
        <f>IF(C153=0,0,VLOOKUP(C153,Tabelle1!$A$2:$G$160,7,FALSE))</f>
        <v>0</v>
      </c>
      <c r="AL153" s="472"/>
      <c r="AM153" s="472"/>
      <c r="AN153" s="472"/>
      <c r="AO153" s="472"/>
      <c r="AP153" s="504">
        <f t="shared" si="4"/>
        <v>0</v>
      </c>
      <c r="AQ153" s="505"/>
      <c r="AR153" s="505"/>
      <c r="AS153" s="505"/>
      <c r="AT153" s="505"/>
      <c r="AU153" s="506"/>
      <c r="AV153" s="507">
        <f t="shared" si="5"/>
        <v>0</v>
      </c>
      <c r="AW153" s="508"/>
      <c r="AX153" s="508"/>
      <c r="AY153" s="508"/>
      <c r="AZ153" s="508"/>
      <c r="BA153" s="509"/>
      <c r="BB153" s="42"/>
      <c r="BE153" s="480">
        <f>IF(C153=0,0,VLOOKUP(C153,Tabelle1!$A$2:$D$160,4,FALSE))</f>
        <v>0</v>
      </c>
      <c r="BF153" s="481"/>
      <c r="BG153" s="481"/>
      <c r="BH153" s="482"/>
      <c r="BK153" s="297">
        <f>$BE$153</f>
        <v>0</v>
      </c>
    </row>
    <row r="154" spans="1:63" s="18" customFormat="1" ht="19.5" customHeight="1" hidden="1" thickBot="1" thickTop="1">
      <c r="A154" s="208">
        <v>36</v>
      </c>
      <c r="B154" s="205" t="b">
        <f t="shared" si="8"/>
        <v>0</v>
      </c>
      <c r="C154" s="486">
        <f t="shared" si="6"/>
        <v>0</v>
      </c>
      <c r="D154" s="487"/>
      <c r="E154" s="191"/>
      <c r="F154" s="493">
        <f t="shared" si="7"/>
      </c>
      <c r="G154" s="494"/>
      <c r="H154" s="494"/>
      <c r="I154" s="494"/>
      <c r="J154" s="494"/>
      <c r="K154" s="494"/>
      <c r="L154" s="494"/>
      <c r="M154" s="494"/>
      <c r="N154" s="494"/>
      <c r="O154" s="494"/>
      <c r="P154" s="494"/>
      <c r="Q154" s="494"/>
      <c r="R154" s="495"/>
      <c r="S154" s="496"/>
      <c r="T154" s="497"/>
      <c r="U154" s="498"/>
      <c r="V154" s="510">
        <f>$BE$154</f>
        <v>0</v>
      </c>
      <c r="W154" s="511">
        <f>$BE$154</f>
        <v>0</v>
      </c>
      <c r="X154" s="511">
        <f>$BE$154</f>
        <v>0</v>
      </c>
      <c r="Y154" s="512">
        <f>$BE$154</f>
        <v>0</v>
      </c>
      <c r="Z154" s="513">
        <f>IF(C154=0,0,VLOOKUP(C154,Tabelle1!$A$2:$F$160,6,FALSE))</f>
        <v>0</v>
      </c>
      <c r="AA154" s="513"/>
      <c r="AB154" s="513"/>
      <c r="AC154" s="513"/>
      <c r="AD154" s="513"/>
      <c r="AE154" s="513"/>
      <c r="AF154" s="473">
        <f t="shared" si="3"/>
        <v>0</v>
      </c>
      <c r="AG154" s="473"/>
      <c r="AH154" s="473"/>
      <c r="AI154" s="473"/>
      <c r="AJ154" s="473"/>
      <c r="AK154" s="472">
        <f>IF(C154=0,0,VLOOKUP(C154,Tabelle1!$A$2:$G$160,7,FALSE))</f>
        <v>0</v>
      </c>
      <c r="AL154" s="472"/>
      <c r="AM154" s="472"/>
      <c r="AN154" s="472"/>
      <c r="AO154" s="472"/>
      <c r="AP154" s="504">
        <f t="shared" si="4"/>
        <v>0</v>
      </c>
      <c r="AQ154" s="505"/>
      <c r="AR154" s="505"/>
      <c r="AS154" s="505"/>
      <c r="AT154" s="505"/>
      <c r="AU154" s="506"/>
      <c r="AV154" s="507">
        <f t="shared" si="5"/>
        <v>0</v>
      </c>
      <c r="AW154" s="508"/>
      <c r="AX154" s="508"/>
      <c r="AY154" s="508"/>
      <c r="AZ154" s="508"/>
      <c r="BA154" s="509"/>
      <c r="BB154" s="42"/>
      <c r="BE154" s="480">
        <f>IF(C154=0,0,VLOOKUP(C154,Tabelle1!$A$2:$D$160,4,FALSE))</f>
        <v>0</v>
      </c>
      <c r="BF154" s="481"/>
      <c r="BG154" s="481"/>
      <c r="BH154" s="482"/>
      <c r="BK154" s="297">
        <f>$BE$154</f>
        <v>0</v>
      </c>
    </row>
    <row r="155" spans="1:63" s="18" customFormat="1" ht="19.5" customHeight="1" hidden="1" thickBot="1" thickTop="1">
      <c r="A155" s="208">
        <v>37</v>
      </c>
      <c r="B155" s="205" t="b">
        <f t="shared" si="8"/>
        <v>0</v>
      </c>
      <c r="C155" s="486">
        <f t="shared" si="6"/>
        <v>0</v>
      </c>
      <c r="D155" s="487"/>
      <c r="E155" s="191"/>
      <c r="F155" s="493">
        <f t="shared" si="7"/>
      </c>
      <c r="G155" s="494"/>
      <c r="H155" s="494"/>
      <c r="I155" s="494"/>
      <c r="J155" s="494"/>
      <c r="K155" s="494"/>
      <c r="L155" s="494"/>
      <c r="M155" s="494"/>
      <c r="N155" s="494"/>
      <c r="O155" s="494"/>
      <c r="P155" s="494"/>
      <c r="Q155" s="494"/>
      <c r="R155" s="495"/>
      <c r="S155" s="496"/>
      <c r="T155" s="497"/>
      <c r="U155" s="498"/>
      <c r="V155" s="510">
        <f>$BE$155</f>
        <v>0</v>
      </c>
      <c r="W155" s="511">
        <f>$BE$155</f>
        <v>0</v>
      </c>
      <c r="X155" s="511">
        <f>$BE$155</f>
        <v>0</v>
      </c>
      <c r="Y155" s="512">
        <f>$BE$155</f>
        <v>0</v>
      </c>
      <c r="Z155" s="513">
        <f>IF(C155=0,0,VLOOKUP(C155,Tabelle1!$A$2:$F$160,6,FALSE))</f>
        <v>0</v>
      </c>
      <c r="AA155" s="513"/>
      <c r="AB155" s="513"/>
      <c r="AC155" s="513"/>
      <c r="AD155" s="513"/>
      <c r="AE155" s="513"/>
      <c r="AF155" s="473">
        <f t="shared" si="3"/>
        <v>0</v>
      </c>
      <c r="AG155" s="473"/>
      <c r="AH155" s="473"/>
      <c r="AI155" s="473"/>
      <c r="AJ155" s="473"/>
      <c r="AK155" s="472">
        <f>IF(C155=0,0,VLOOKUP(C155,Tabelle1!$A$2:$G$160,7,FALSE))</f>
        <v>0</v>
      </c>
      <c r="AL155" s="472"/>
      <c r="AM155" s="472"/>
      <c r="AN155" s="472"/>
      <c r="AO155" s="472"/>
      <c r="AP155" s="504">
        <f t="shared" si="4"/>
        <v>0</v>
      </c>
      <c r="AQ155" s="505"/>
      <c r="AR155" s="505"/>
      <c r="AS155" s="505"/>
      <c r="AT155" s="505"/>
      <c r="AU155" s="506"/>
      <c r="AV155" s="507">
        <f t="shared" si="5"/>
        <v>0</v>
      </c>
      <c r="AW155" s="508"/>
      <c r="AX155" s="508"/>
      <c r="AY155" s="508"/>
      <c r="AZ155" s="508"/>
      <c r="BA155" s="509"/>
      <c r="BB155" s="42"/>
      <c r="BE155" s="480">
        <f>IF(C155=0,0,VLOOKUP(C155,Tabelle1!$A$2:$D$160,4,FALSE))</f>
        <v>0</v>
      </c>
      <c r="BF155" s="481"/>
      <c r="BG155" s="481"/>
      <c r="BH155" s="482"/>
      <c r="BK155" s="297">
        <f>$BE$155</f>
        <v>0</v>
      </c>
    </row>
    <row r="156" spans="1:63" s="18" customFormat="1" ht="19.5" customHeight="1" hidden="1" thickBot="1" thickTop="1">
      <c r="A156" s="208">
        <v>38</v>
      </c>
      <c r="B156" s="205" t="b">
        <f t="shared" si="8"/>
        <v>0</v>
      </c>
      <c r="C156" s="486">
        <f t="shared" si="6"/>
        <v>0</v>
      </c>
      <c r="D156" s="487"/>
      <c r="E156" s="191"/>
      <c r="F156" s="493">
        <f t="shared" si="7"/>
      </c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5"/>
      <c r="S156" s="496"/>
      <c r="T156" s="497"/>
      <c r="U156" s="498"/>
      <c r="V156" s="510">
        <f>$BE$156</f>
        <v>0</v>
      </c>
      <c r="W156" s="511">
        <f>$BE$156</f>
        <v>0</v>
      </c>
      <c r="X156" s="511">
        <f>$BE$156</f>
        <v>0</v>
      </c>
      <c r="Y156" s="512">
        <f>$BE$156</f>
        <v>0</v>
      </c>
      <c r="Z156" s="513">
        <f>IF(C156=0,0,VLOOKUP(C156,Tabelle1!$A$2:$F$160,6,FALSE))</f>
        <v>0</v>
      </c>
      <c r="AA156" s="513"/>
      <c r="AB156" s="513"/>
      <c r="AC156" s="513"/>
      <c r="AD156" s="513"/>
      <c r="AE156" s="513"/>
      <c r="AF156" s="473">
        <f t="shared" si="3"/>
        <v>0</v>
      </c>
      <c r="AG156" s="473"/>
      <c r="AH156" s="473"/>
      <c r="AI156" s="473"/>
      <c r="AJ156" s="473"/>
      <c r="AK156" s="472">
        <f>IF(C156=0,0,VLOOKUP(C156,Tabelle1!$A$2:$G$160,7,FALSE))</f>
        <v>0</v>
      </c>
      <c r="AL156" s="472"/>
      <c r="AM156" s="472"/>
      <c r="AN156" s="472"/>
      <c r="AO156" s="472"/>
      <c r="AP156" s="504">
        <f t="shared" si="4"/>
        <v>0</v>
      </c>
      <c r="AQ156" s="505"/>
      <c r="AR156" s="505"/>
      <c r="AS156" s="505"/>
      <c r="AT156" s="505"/>
      <c r="AU156" s="506"/>
      <c r="AV156" s="507">
        <f t="shared" si="5"/>
        <v>0</v>
      </c>
      <c r="AW156" s="508"/>
      <c r="AX156" s="508"/>
      <c r="AY156" s="508"/>
      <c r="AZ156" s="508"/>
      <c r="BA156" s="509"/>
      <c r="BB156" s="42"/>
      <c r="BE156" s="480">
        <f>IF(C156=0,0,VLOOKUP(C156,Tabelle1!$A$2:$D$160,4,FALSE))</f>
        <v>0</v>
      </c>
      <c r="BF156" s="481"/>
      <c r="BG156" s="481"/>
      <c r="BH156" s="482"/>
      <c r="BK156" s="297">
        <f>$BE$156</f>
        <v>0</v>
      </c>
    </row>
    <row r="157" spans="1:63" s="18" customFormat="1" ht="19.5" customHeight="1" hidden="1" thickBot="1" thickTop="1">
      <c r="A157" s="208">
        <v>39</v>
      </c>
      <c r="B157" s="205" t="b">
        <f t="shared" si="8"/>
        <v>0</v>
      </c>
      <c r="C157" s="486">
        <f t="shared" si="6"/>
        <v>0</v>
      </c>
      <c r="D157" s="487"/>
      <c r="E157" s="191"/>
      <c r="F157" s="493">
        <f t="shared" si="7"/>
      </c>
      <c r="G157" s="494"/>
      <c r="H157" s="494"/>
      <c r="I157" s="494"/>
      <c r="J157" s="494"/>
      <c r="K157" s="494"/>
      <c r="L157" s="494"/>
      <c r="M157" s="494"/>
      <c r="N157" s="494"/>
      <c r="O157" s="494"/>
      <c r="P157" s="494"/>
      <c r="Q157" s="494"/>
      <c r="R157" s="495"/>
      <c r="S157" s="496"/>
      <c r="T157" s="497"/>
      <c r="U157" s="498"/>
      <c r="V157" s="510">
        <f>$BE$157</f>
        <v>0</v>
      </c>
      <c r="W157" s="511">
        <f>$BE$157</f>
        <v>0</v>
      </c>
      <c r="X157" s="511">
        <f>$BE$157</f>
        <v>0</v>
      </c>
      <c r="Y157" s="512">
        <f>$BE$157</f>
        <v>0</v>
      </c>
      <c r="Z157" s="513">
        <f>IF(C157=0,0,VLOOKUP(C157,Tabelle1!$A$2:$F$160,6,FALSE))</f>
        <v>0</v>
      </c>
      <c r="AA157" s="513"/>
      <c r="AB157" s="513"/>
      <c r="AC157" s="513"/>
      <c r="AD157" s="513"/>
      <c r="AE157" s="513"/>
      <c r="AF157" s="473">
        <f t="shared" si="3"/>
        <v>0</v>
      </c>
      <c r="AG157" s="473"/>
      <c r="AH157" s="473"/>
      <c r="AI157" s="473"/>
      <c r="AJ157" s="473"/>
      <c r="AK157" s="472">
        <f>IF(C157=0,0,VLOOKUP(C157,Tabelle1!$A$2:$G$160,7,FALSE))</f>
        <v>0</v>
      </c>
      <c r="AL157" s="472"/>
      <c r="AM157" s="472"/>
      <c r="AN157" s="472"/>
      <c r="AO157" s="472"/>
      <c r="AP157" s="504">
        <f t="shared" si="4"/>
        <v>0</v>
      </c>
      <c r="AQ157" s="505"/>
      <c r="AR157" s="505"/>
      <c r="AS157" s="505"/>
      <c r="AT157" s="505"/>
      <c r="AU157" s="506"/>
      <c r="AV157" s="507">
        <f t="shared" si="5"/>
        <v>0</v>
      </c>
      <c r="AW157" s="508"/>
      <c r="AX157" s="508"/>
      <c r="AY157" s="508"/>
      <c r="AZ157" s="508"/>
      <c r="BA157" s="509"/>
      <c r="BB157" s="42"/>
      <c r="BE157" s="480">
        <f>IF(C157=0,0,VLOOKUP(C157,Tabelle1!$A$2:$D$160,4,FALSE))</f>
        <v>0</v>
      </c>
      <c r="BF157" s="481"/>
      <c r="BG157" s="481"/>
      <c r="BH157" s="482"/>
      <c r="BK157" s="297">
        <f>$BE$157</f>
        <v>0</v>
      </c>
    </row>
    <row r="158" spans="1:63" s="18" customFormat="1" ht="19.5" customHeight="1" hidden="1" thickBot="1" thickTop="1">
      <c r="A158" s="208">
        <v>40</v>
      </c>
      <c r="B158" s="205" t="b">
        <f t="shared" si="8"/>
        <v>0</v>
      </c>
      <c r="C158" s="486">
        <f t="shared" si="6"/>
        <v>0</v>
      </c>
      <c r="D158" s="487"/>
      <c r="E158" s="191"/>
      <c r="F158" s="493">
        <f t="shared" si="7"/>
      </c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5"/>
      <c r="S158" s="496"/>
      <c r="T158" s="497"/>
      <c r="U158" s="498"/>
      <c r="V158" s="510">
        <f>$BE$158</f>
        <v>0</v>
      </c>
      <c r="W158" s="511">
        <f>$BE$158</f>
        <v>0</v>
      </c>
      <c r="X158" s="511">
        <f>$BE$158</f>
        <v>0</v>
      </c>
      <c r="Y158" s="512">
        <f>$BE$158</f>
        <v>0</v>
      </c>
      <c r="Z158" s="513">
        <f>IF(C158=0,0,VLOOKUP(C158,Tabelle1!$A$2:$F$160,6,FALSE))</f>
        <v>0</v>
      </c>
      <c r="AA158" s="513"/>
      <c r="AB158" s="513"/>
      <c r="AC158" s="513"/>
      <c r="AD158" s="513"/>
      <c r="AE158" s="513"/>
      <c r="AF158" s="473">
        <f t="shared" si="3"/>
        <v>0</v>
      </c>
      <c r="AG158" s="473"/>
      <c r="AH158" s="473"/>
      <c r="AI158" s="473"/>
      <c r="AJ158" s="473"/>
      <c r="AK158" s="472">
        <f>IF(C158=0,0,VLOOKUP(C158,Tabelle1!$A$2:$G$160,7,FALSE))</f>
        <v>0</v>
      </c>
      <c r="AL158" s="472"/>
      <c r="AM158" s="472"/>
      <c r="AN158" s="472"/>
      <c r="AO158" s="472"/>
      <c r="AP158" s="504">
        <f t="shared" si="4"/>
        <v>0</v>
      </c>
      <c r="AQ158" s="505"/>
      <c r="AR158" s="505"/>
      <c r="AS158" s="505"/>
      <c r="AT158" s="505"/>
      <c r="AU158" s="506"/>
      <c r="AV158" s="507">
        <f t="shared" si="5"/>
        <v>0</v>
      </c>
      <c r="AW158" s="508"/>
      <c r="AX158" s="508"/>
      <c r="AY158" s="508"/>
      <c r="AZ158" s="508"/>
      <c r="BA158" s="509"/>
      <c r="BB158" s="42"/>
      <c r="BE158" s="480">
        <f>IF(C158=0,0,VLOOKUP(C158,Tabelle1!$A$2:$D$160,4,FALSE))</f>
        <v>0</v>
      </c>
      <c r="BF158" s="481"/>
      <c r="BG158" s="481"/>
      <c r="BH158" s="482"/>
      <c r="BK158" s="297">
        <f>$BE$158</f>
        <v>0</v>
      </c>
    </row>
    <row r="159" spans="1:63" s="18" customFormat="1" ht="19.5" customHeight="1" hidden="1" thickBot="1" thickTop="1">
      <c r="A159" s="208">
        <v>41</v>
      </c>
      <c r="B159" s="205" t="b">
        <f t="shared" si="8"/>
        <v>0</v>
      </c>
      <c r="C159" s="486">
        <f t="shared" si="6"/>
        <v>0</v>
      </c>
      <c r="D159" s="487"/>
      <c r="E159" s="191"/>
      <c r="F159" s="493">
        <f t="shared" si="7"/>
      </c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5"/>
      <c r="S159" s="496"/>
      <c r="T159" s="497"/>
      <c r="U159" s="498"/>
      <c r="V159" s="510">
        <f>$BE$159</f>
        <v>0</v>
      </c>
      <c r="W159" s="511">
        <f>$BE$159</f>
        <v>0</v>
      </c>
      <c r="X159" s="511">
        <f>$BE$159</f>
        <v>0</v>
      </c>
      <c r="Y159" s="512">
        <f>$BE$159</f>
        <v>0</v>
      </c>
      <c r="Z159" s="513">
        <f>IF(C159=0,0,VLOOKUP(C159,Tabelle1!$A$2:$F$160,6,FALSE))</f>
        <v>0</v>
      </c>
      <c r="AA159" s="513"/>
      <c r="AB159" s="513"/>
      <c r="AC159" s="513"/>
      <c r="AD159" s="513"/>
      <c r="AE159" s="513"/>
      <c r="AF159" s="473">
        <f t="shared" si="3"/>
        <v>0</v>
      </c>
      <c r="AG159" s="473"/>
      <c r="AH159" s="473"/>
      <c r="AI159" s="473"/>
      <c r="AJ159" s="473"/>
      <c r="AK159" s="472">
        <f>IF(C159=0,0,VLOOKUP(C159,Tabelle1!$A$2:$G$160,7,FALSE))</f>
        <v>0</v>
      </c>
      <c r="AL159" s="472"/>
      <c r="AM159" s="472"/>
      <c r="AN159" s="472"/>
      <c r="AO159" s="472"/>
      <c r="AP159" s="504">
        <f t="shared" si="4"/>
        <v>0</v>
      </c>
      <c r="AQ159" s="505"/>
      <c r="AR159" s="505"/>
      <c r="AS159" s="505"/>
      <c r="AT159" s="505"/>
      <c r="AU159" s="506"/>
      <c r="AV159" s="507">
        <f t="shared" si="5"/>
        <v>0</v>
      </c>
      <c r="AW159" s="508"/>
      <c r="AX159" s="508"/>
      <c r="AY159" s="508"/>
      <c r="AZ159" s="508"/>
      <c r="BA159" s="509"/>
      <c r="BB159" s="42"/>
      <c r="BE159" s="480">
        <f>IF(C159=0,0,VLOOKUP(C159,Tabelle1!$A$2:$D$160,4,FALSE))</f>
        <v>0</v>
      </c>
      <c r="BF159" s="481"/>
      <c r="BG159" s="481"/>
      <c r="BH159" s="482"/>
      <c r="BK159" s="297">
        <f>$BE$159</f>
        <v>0</v>
      </c>
    </row>
    <row r="160" spans="1:63" s="18" customFormat="1" ht="19.5" customHeight="1" hidden="1" thickBot="1" thickTop="1">
      <c r="A160" s="208">
        <v>42</v>
      </c>
      <c r="B160" s="205" t="b">
        <f t="shared" si="8"/>
        <v>0</v>
      </c>
      <c r="C160" s="486">
        <f t="shared" si="6"/>
        <v>0</v>
      </c>
      <c r="D160" s="487"/>
      <c r="E160" s="191"/>
      <c r="F160" s="493">
        <f t="shared" si="7"/>
      </c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5"/>
      <c r="S160" s="496"/>
      <c r="T160" s="497"/>
      <c r="U160" s="498"/>
      <c r="V160" s="510">
        <f>$BE$160</f>
        <v>0</v>
      </c>
      <c r="W160" s="511">
        <f>$BE$160</f>
        <v>0</v>
      </c>
      <c r="X160" s="511">
        <f>$BE$160</f>
        <v>0</v>
      </c>
      <c r="Y160" s="512">
        <f>$BE$160</f>
        <v>0</v>
      </c>
      <c r="Z160" s="513">
        <f>IF(C160=0,0,VLOOKUP(C160,Tabelle1!$A$2:$F$160,6,FALSE))</f>
        <v>0</v>
      </c>
      <c r="AA160" s="513"/>
      <c r="AB160" s="513"/>
      <c r="AC160" s="513"/>
      <c r="AD160" s="513"/>
      <c r="AE160" s="513"/>
      <c r="AF160" s="473">
        <f t="shared" si="3"/>
        <v>0</v>
      </c>
      <c r="AG160" s="473"/>
      <c r="AH160" s="473"/>
      <c r="AI160" s="473"/>
      <c r="AJ160" s="473"/>
      <c r="AK160" s="472">
        <f>IF(C160=0,0,VLOOKUP(C160,Tabelle1!$A$2:$G$160,7,FALSE))</f>
        <v>0</v>
      </c>
      <c r="AL160" s="472"/>
      <c r="AM160" s="472"/>
      <c r="AN160" s="472"/>
      <c r="AO160" s="472"/>
      <c r="AP160" s="504">
        <f t="shared" si="4"/>
        <v>0</v>
      </c>
      <c r="AQ160" s="505"/>
      <c r="AR160" s="505"/>
      <c r="AS160" s="505"/>
      <c r="AT160" s="505"/>
      <c r="AU160" s="506"/>
      <c r="AV160" s="507">
        <f t="shared" si="5"/>
        <v>0</v>
      </c>
      <c r="AW160" s="508"/>
      <c r="AX160" s="508"/>
      <c r="AY160" s="508"/>
      <c r="AZ160" s="508"/>
      <c r="BA160" s="509"/>
      <c r="BB160" s="42"/>
      <c r="BE160" s="480">
        <f>IF(C160=0,0,VLOOKUP(C160,Tabelle1!$A$2:$D$160,4,FALSE))</f>
        <v>0</v>
      </c>
      <c r="BF160" s="481"/>
      <c r="BG160" s="481"/>
      <c r="BH160" s="482"/>
      <c r="BK160" s="297">
        <f>$BE$160</f>
        <v>0</v>
      </c>
    </row>
    <row r="161" spans="1:63" s="18" customFormat="1" ht="19.5" customHeight="1" hidden="1" thickBot="1" thickTop="1">
      <c r="A161" s="208">
        <v>43</v>
      </c>
      <c r="B161" s="205" t="b">
        <f t="shared" si="8"/>
        <v>0</v>
      </c>
      <c r="C161" s="486">
        <f t="shared" si="6"/>
        <v>0</v>
      </c>
      <c r="D161" s="487"/>
      <c r="E161" s="191"/>
      <c r="F161" s="493">
        <f t="shared" si="7"/>
      </c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5"/>
      <c r="S161" s="496"/>
      <c r="T161" s="497"/>
      <c r="U161" s="498"/>
      <c r="V161" s="510">
        <f>$BE$161</f>
        <v>0</v>
      </c>
      <c r="W161" s="511">
        <f>$BE$161</f>
        <v>0</v>
      </c>
      <c r="X161" s="511">
        <f>$BE$161</f>
        <v>0</v>
      </c>
      <c r="Y161" s="512">
        <f>$BE$161</f>
        <v>0</v>
      </c>
      <c r="Z161" s="513">
        <f>IF(C161=0,0,VLOOKUP(C161,Tabelle1!$A$2:$F$160,6,FALSE))</f>
        <v>0</v>
      </c>
      <c r="AA161" s="513"/>
      <c r="AB161" s="513"/>
      <c r="AC161" s="513"/>
      <c r="AD161" s="513"/>
      <c r="AE161" s="513"/>
      <c r="AF161" s="473">
        <f t="shared" si="3"/>
        <v>0</v>
      </c>
      <c r="AG161" s="473"/>
      <c r="AH161" s="473"/>
      <c r="AI161" s="473"/>
      <c r="AJ161" s="473"/>
      <c r="AK161" s="472">
        <f>IF(C161=0,0,VLOOKUP(C161,Tabelle1!$A$2:$G$160,7,FALSE))</f>
        <v>0</v>
      </c>
      <c r="AL161" s="472"/>
      <c r="AM161" s="472"/>
      <c r="AN161" s="472"/>
      <c r="AO161" s="472"/>
      <c r="AP161" s="504">
        <f t="shared" si="4"/>
        <v>0</v>
      </c>
      <c r="AQ161" s="505"/>
      <c r="AR161" s="505"/>
      <c r="AS161" s="505"/>
      <c r="AT161" s="505"/>
      <c r="AU161" s="506"/>
      <c r="AV161" s="507">
        <f t="shared" si="5"/>
        <v>0</v>
      </c>
      <c r="AW161" s="508"/>
      <c r="AX161" s="508"/>
      <c r="AY161" s="508"/>
      <c r="AZ161" s="508"/>
      <c r="BA161" s="509"/>
      <c r="BB161" s="42"/>
      <c r="BE161" s="480">
        <f>IF(C161=0,0,VLOOKUP(C161,Tabelle1!$A$2:$D$160,4,FALSE))</f>
        <v>0</v>
      </c>
      <c r="BF161" s="481"/>
      <c r="BG161" s="481"/>
      <c r="BH161" s="482"/>
      <c r="BK161" s="297">
        <f>$BE$161</f>
        <v>0</v>
      </c>
    </row>
    <row r="162" spans="1:63" s="18" customFormat="1" ht="19.5" customHeight="1" hidden="1" thickBot="1" thickTop="1">
      <c r="A162" s="208">
        <v>44</v>
      </c>
      <c r="B162" s="205" t="b">
        <f t="shared" si="8"/>
        <v>0</v>
      </c>
      <c r="C162" s="486">
        <f t="shared" si="6"/>
        <v>0</v>
      </c>
      <c r="D162" s="487"/>
      <c r="E162" s="191"/>
      <c r="F162" s="493">
        <f t="shared" si="7"/>
      </c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5"/>
      <c r="S162" s="496"/>
      <c r="T162" s="497"/>
      <c r="U162" s="498"/>
      <c r="V162" s="510">
        <f>$BE$162</f>
        <v>0</v>
      </c>
      <c r="W162" s="511">
        <f>$BE$162</f>
        <v>0</v>
      </c>
      <c r="X162" s="511">
        <f>$BE$162</f>
        <v>0</v>
      </c>
      <c r="Y162" s="512">
        <f>$BE$162</f>
        <v>0</v>
      </c>
      <c r="Z162" s="513">
        <f>IF(C162=0,0,VLOOKUP(C162,Tabelle1!$A$2:$F$160,6,FALSE))</f>
        <v>0</v>
      </c>
      <c r="AA162" s="513"/>
      <c r="AB162" s="513"/>
      <c r="AC162" s="513"/>
      <c r="AD162" s="513"/>
      <c r="AE162" s="513"/>
      <c r="AF162" s="473">
        <f t="shared" si="3"/>
        <v>0</v>
      </c>
      <c r="AG162" s="473"/>
      <c r="AH162" s="473"/>
      <c r="AI162" s="473"/>
      <c r="AJ162" s="473"/>
      <c r="AK162" s="472">
        <f>IF(C162=0,0,VLOOKUP(C162,Tabelle1!$A$2:$G$160,7,FALSE))</f>
        <v>0</v>
      </c>
      <c r="AL162" s="472"/>
      <c r="AM162" s="472"/>
      <c r="AN162" s="472"/>
      <c r="AO162" s="472"/>
      <c r="AP162" s="504">
        <f t="shared" si="4"/>
        <v>0</v>
      </c>
      <c r="AQ162" s="505"/>
      <c r="AR162" s="505"/>
      <c r="AS162" s="505"/>
      <c r="AT162" s="505"/>
      <c r="AU162" s="506"/>
      <c r="AV162" s="507">
        <f t="shared" si="5"/>
        <v>0</v>
      </c>
      <c r="AW162" s="508"/>
      <c r="AX162" s="508"/>
      <c r="AY162" s="508"/>
      <c r="AZ162" s="508"/>
      <c r="BA162" s="509"/>
      <c r="BB162" s="42"/>
      <c r="BE162" s="480">
        <f>IF(C162=0,0,VLOOKUP(C162,Tabelle1!$A$2:$D$160,4,FALSE))</f>
        <v>0</v>
      </c>
      <c r="BF162" s="481"/>
      <c r="BG162" s="481"/>
      <c r="BH162" s="482"/>
      <c r="BK162" s="297">
        <f>$BE$162</f>
        <v>0</v>
      </c>
    </row>
    <row r="163" spans="1:63" s="18" customFormat="1" ht="19.5" customHeight="1" hidden="1" thickBot="1" thickTop="1">
      <c r="A163" s="208">
        <v>45</v>
      </c>
      <c r="B163" s="205" t="b">
        <f t="shared" si="8"/>
        <v>0</v>
      </c>
      <c r="C163" s="486">
        <f t="shared" si="6"/>
        <v>0</v>
      </c>
      <c r="D163" s="487"/>
      <c r="E163" s="191"/>
      <c r="F163" s="493">
        <f t="shared" si="7"/>
      </c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5"/>
      <c r="S163" s="496"/>
      <c r="T163" s="497"/>
      <c r="U163" s="498"/>
      <c r="V163" s="510">
        <f>$BE$163</f>
        <v>0</v>
      </c>
      <c r="W163" s="511">
        <f>$BE$163</f>
        <v>0</v>
      </c>
      <c r="X163" s="511">
        <f>$BE$163</f>
        <v>0</v>
      </c>
      <c r="Y163" s="512">
        <f>$BE$163</f>
        <v>0</v>
      </c>
      <c r="Z163" s="513">
        <f>IF(C163=0,0,VLOOKUP(C163,Tabelle1!$A$2:$F$160,6,FALSE))</f>
        <v>0</v>
      </c>
      <c r="AA163" s="513"/>
      <c r="AB163" s="513"/>
      <c r="AC163" s="513"/>
      <c r="AD163" s="513"/>
      <c r="AE163" s="513"/>
      <c r="AF163" s="473">
        <f t="shared" si="3"/>
        <v>0</v>
      </c>
      <c r="AG163" s="473"/>
      <c r="AH163" s="473"/>
      <c r="AI163" s="473"/>
      <c r="AJ163" s="473"/>
      <c r="AK163" s="472">
        <f>IF(C163=0,0,VLOOKUP(C163,Tabelle1!$A$2:$G$160,7,FALSE))</f>
        <v>0</v>
      </c>
      <c r="AL163" s="472"/>
      <c r="AM163" s="472"/>
      <c r="AN163" s="472"/>
      <c r="AO163" s="472"/>
      <c r="AP163" s="504">
        <f t="shared" si="4"/>
        <v>0</v>
      </c>
      <c r="AQ163" s="505"/>
      <c r="AR163" s="505"/>
      <c r="AS163" s="505"/>
      <c r="AT163" s="505"/>
      <c r="AU163" s="506"/>
      <c r="AV163" s="507">
        <f t="shared" si="5"/>
        <v>0</v>
      </c>
      <c r="AW163" s="508"/>
      <c r="AX163" s="508"/>
      <c r="AY163" s="508"/>
      <c r="AZ163" s="508"/>
      <c r="BA163" s="509"/>
      <c r="BB163" s="42"/>
      <c r="BE163" s="480">
        <f>IF(C163=0,0,VLOOKUP(C163,Tabelle1!$A$2:$D$160,4,FALSE))</f>
        <v>0</v>
      </c>
      <c r="BF163" s="481"/>
      <c r="BG163" s="481"/>
      <c r="BH163" s="482"/>
      <c r="BK163" s="297">
        <f>$BE$163</f>
        <v>0</v>
      </c>
    </row>
    <row r="164" spans="1:63" s="18" customFormat="1" ht="19.5" customHeight="1" hidden="1" thickBot="1" thickTop="1">
      <c r="A164" s="208">
        <v>46</v>
      </c>
      <c r="B164" s="205" t="b">
        <f t="shared" si="8"/>
        <v>0</v>
      </c>
      <c r="C164" s="486">
        <f t="shared" si="6"/>
        <v>0</v>
      </c>
      <c r="D164" s="487"/>
      <c r="E164" s="191"/>
      <c r="F164" s="493">
        <f t="shared" si="7"/>
      </c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5"/>
      <c r="S164" s="496"/>
      <c r="T164" s="497"/>
      <c r="U164" s="498"/>
      <c r="V164" s="510">
        <f>$BE$164</f>
        <v>0</v>
      </c>
      <c r="W164" s="511">
        <f>$BE$164</f>
        <v>0</v>
      </c>
      <c r="X164" s="511">
        <f>$BE$164</f>
        <v>0</v>
      </c>
      <c r="Y164" s="512">
        <f>$BE$164</f>
        <v>0</v>
      </c>
      <c r="Z164" s="513">
        <f>IF(C164=0,0,VLOOKUP(C164,Tabelle1!$A$2:$F$160,6,FALSE))</f>
        <v>0</v>
      </c>
      <c r="AA164" s="513"/>
      <c r="AB164" s="513"/>
      <c r="AC164" s="513"/>
      <c r="AD164" s="513"/>
      <c r="AE164" s="513"/>
      <c r="AF164" s="473">
        <f t="shared" si="3"/>
        <v>0</v>
      </c>
      <c r="AG164" s="473"/>
      <c r="AH164" s="473"/>
      <c r="AI164" s="473"/>
      <c r="AJ164" s="473"/>
      <c r="AK164" s="472">
        <f>IF(C164=0,0,VLOOKUP(C164,Tabelle1!$A$2:$G$160,7,FALSE))</f>
        <v>0</v>
      </c>
      <c r="AL164" s="472"/>
      <c r="AM164" s="472"/>
      <c r="AN164" s="472"/>
      <c r="AO164" s="472"/>
      <c r="AP164" s="504">
        <f t="shared" si="4"/>
        <v>0</v>
      </c>
      <c r="AQ164" s="505"/>
      <c r="AR164" s="505"/>
      <c r="AS164" s="505"/>
      <c r="AT164" s="505"/>
      <c r="AU164" s="506"/>
      <c r="AV164" s="507">
        <f t="shared" si="5"/>
        <v>0</v>
      </c>
      <c r="AW164" s="508"/>
      <c r="AX164" s="508"/>
      <c r="AY164" s="508"/>
      <c r="AZ164" s="508"/>
      <c r="BA164" s="509"/>
      <c r="BB164" s="42"/>
      <c r="BE164" s="480">
        <f>IF(C164=0,0,VLOOKUP(C164,Tabelle1!$A$2:$D$160,4,FALSE))</f>
        <v>0</v>
      </c>
      <c r="BF164" s="481"/>
      <c r="BG164" s="481"/>
      <c r="BH164" s="482"/>
      <c r="BK164" s="297">
        <f>$BE$164</f>
        <v>0</v>
      </c>
    </row>
    <row r="165" spans="1:63" s="18" customFormat="1" ht="19.5" customHeight="1" hidden="1" thickBot="1" thickTop="1">
      <c r="A165" s="208">
        <v>47</v>
      </c>
      <c r="B165" s="205" t="b">
        <f t="shared" si="8"/>
        <v>0</v>
      </c>
      <c r="C165" s="486">
        <f t="shared" si="6"/>
        <v>0</v>
      </c>
      <c r="D165" s="487"/>
      <c r="E165" s="191"/>
      <c r="F165" s="493">
        <f t="shared" si="7"/>
      </c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  <c r="R165" s="495"/>
      <c r="S165" s="496"/>
      <c r="T165" s="497"/>
      <c r="U165" s="498"/>
      <c r="V165" s="510">
        <f>$BE$165</f>
        <v>0</v>
      </c>
      <c r="W165" s="511">
        <f>$BE$165</f>
        <v>0</v>
      </c>
      <c r="X165" s="511">
        <f>$BE$165</f>
        <v>0</v>
      </c>
      <c r="Y165" s="512">
        <f>$BE$165</f>
        <v>0</v>
      </c>
      <c r="Z165" s="513">
        <f>IF(C165=0,0,VLOOKUP(C165,Tabelle1!$A$2:$F$160,6,FALSE))</f>
        <v>0</v>
      </c>
      <c r="AA165" s="513"/>
      <c r="AB165" s="513"/>
      <c r="AC165" s="513"/>
      <c r="AD165" s="513"/>
      <c r="AE165" s="513"/>
      <c r="AF165" s="473">
        <f t="shared" si="3"/>
        <v>0</v>
      </c>
      <c r="AG165" s="473"/>
      <c r="AH165" s="473"/>
      <c r="AI165" s="473"/>
      <c r="AJ165" s="473"/>
      <c r="AK165" s="472">
        <f>IF(C165=0,0,VLOOKUP(C165,Tabelle1!$A$2:$G$160,7,FALSE))</f>
        <v>0</v>
      </c>
      <c r="AL165" s="472"/>
      <c r="AM165" s="472"/>
      <c r="AN165" s="472"/>
      <c r="AO165" s="472"/>
      <c r="AP165" s="504">
        <f t="shared" si="4"/>
        <v>0</v>
      </c>
      <c r="AQ165" s="505"/>
      <c r="AR165" s="505"/>
      <c r="AS165" s="505"/>
      <c r="AT165" s="505"/>
      <c r="AU165" s="506"/>
      <c r="AV165" s="507">
        <f t="shared" si="5"/>
        <v>0</v>
      </c>
      <c r="AW165" s="508"/>
      <c r="AX165" s="508"/>
      <c r="AY165" s="508"/>
      <c r="AZ165" s="508"/>
      <c r="BA165" s="509"/>
      <c r="BB165" s="42"/>
      <c r="BE165" s="480">
        <f>IF(C165=0,0,VLOOKUP(C165,Tabelle1!$A$2:$D$160,4,FALSE))</f>
        <v>0</v>
      </c>
      <c r="BF165" s="481"/>
      <c r="BG165" s="481"/>
      <c r="BH165" s="482"/>
      <c r="BK165" s="297">
        <f>$BE$165</f>
        <v>0</v>
      </c>
    </row>
    <row r="166" spans="1:63" s="18" customFormat="1" ht="19.5" customHeight="1" hidden="1" thickBot="1" thickTop="1">
      <c r="A166" s="208">
        <v>48</v>
      </c>
      <c r="B166" s="205" t="b">
        <f t="shared" si="8"/>
        <v>0</v>
      </c>
      <c r="C166" s="486">
        <f t="shared" si="6"/>
        <v>0</v>
      </c>
      <c r="D166" s="487"/>
      <c r="E166" s="191"/>
      <c r="F166" s="493">
        <f t="shared" si="7"/>
      </c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  <c r="R166" s="495"/>
      <c r="S166" s="496"/>
      <c r="T166" s="497"/>
      <c r="U166" s="498"/>
      <c r="V166" s="510">
        <f>$BE$166</f>
        <v>0</v>
      </c>
      <c r="W166" s="511">
        <f>$BE$166</f>
        <v>0</v>
      </c>
      <c r="X166" s="511">
        <f>$BE$166</f>
        <v>0</v>
      </c>
      <c r="Y166" s="512">
        <f>$BE$166</f>
        <v>0</v>
      </c>
      <c r="Z166" s="513">
        <f>IF(C166=0,0,VLOOKUP(C166,Tabelle1!$A$2:$F$160,6,FALSE))</f>
        <v>0</v>
      </c>
      <c r="AA166" s="513"/>
      <c r="AB166" s="513"/>
      <c r="AC166" s="513"/>
      <c r="AD166" s="513"/>
      <c r="AE166" s="513"/>
      <c r="AF166" s="473">
        <f t="shared" si="3"/>
        <v>0</v>
      </c>
      <c r="AG166" s="473"/>
      <c r="AH166" s="473"/>
      <c r="AI166" s="473"/>
      <c r="AJ166" s="473"/>
      <c r="AK166" s="472">
        <f>IF(C166=0,0,VLOOKUP(C166,Tabelle1!$A$2:$G$160,7,FALSE))</f>
        <v>0</v>
      </c>
      <c r="AL166" s="472"/>
      <c r="AM166" s="472"/>
      <c r="AN166" s="472"/>
      <c r="AO166" s="472"/>
      <c r="AP166" s="504">
        <f t="shared" si="4"/>
        <v>0</v>
      </c>
      <c r="AQ166" s="505"/>
      <c r="AR166" s="505"/>
      <c r="AS166" s="505"/>
      <c r="AT166" s="505"/>
      <c r="AU166" s="506"/>
      <c r="AV166" s="507">
        <f t="shared" si="5"/>
        <v>0</v>
      </c>
      <c r="AW166" s="508"/>
      <c r="AX166" s="508"/>
      <c r="AY166" s="508"/>
      <c r="AZ166" s="508"/>
      <c r="BA166" s="509"/>
      <c r="BB166" s="42"/>
      <c r="BE166" s="480">
        <f>IF(C166=0,0,VLOOKUP(C166,Tabelle1!$A$2:$D$160,4,FALSE))</f>
        <v>0</v>
      </c>
      <c r="BF166" s="481"/>
      <c r="BG166" s="481"/>
      <c r="BH166" s="482"/>
      <c r="BK166" s="297">
        <f>$BE$166</f>
        <v>0</v>
      </c>
    </row>
    <row r="167" spans="1:63" s="18" customFormat="1" ht="19.5" customHeight="1" hidden="1" thickBot="1" thickTop="1">
      <c r="A167" s="208">
        <v>49</v>
      </c>
      <c r="B167" s="205" t="b">
        <f t="shared" si="8"/>
        <v>0</v>
      </c>
      <c r="C167" s="486">
        <f t="shared" si="6"/>
        <v>0</v>
      </c>
      <c r="D167" s="487"/>
      <c r="E167" s="191"/>
      <c r="F167" s="493">
        <f t="shared" si="7"/>
      </c>
      <c r="G167" s="494"/>
      <c r="H167" s="494"/>
      <c r="I167" s="494"/>
      <c r="J167" s="494"/>
      <c r="K167" s="494"/>
      <c r="L167" s="494"/>
      <c r="M167" s="494"/>
      <c r="N167" s="494"/>
      <c r="O167" s="494"/>
      <c r="P167" s="494"/>
      <c r="Q167" s="494"/>
      <c r="R167" s="495"/>
      <c r="S167" s="496"/>
      <c r="T167" s="497"/>
      <c r="U167" s="498"/>
      <c r="V167" s="510">
        <f>$BE$167</f>
        <v>0</v>
      </c>
      <c r="W167" s="511">
        <f>$BE$167</f>
        <v>0</v>
      </c>
      <c r="X167" s="511">
        <f>$BE$167</f>
        <v>0</v>
      </c>
      <c r="Y167" s="512">
        <f>$BE$167</f>
        <v>0</v>
      </c>
      <c r="Z167" s="513">
        <f>IF(C167=0,0,VLOOKUP(C167,Tabelle1!$A$2:$F$160,6,FALSE))</f>
        <v>0</v>
      </c>
      <c r="AA167" s="513"/>
      <c r="AB167" s="513"/>
      <c r="AC167" s="513"/>
      <c r="AD167" s="513"/>
      <c r="AE167" s="513"/>
      <c r="AF167" s="473">
        <f t="shared" si="3"/>
        <v>0</v>
      </c>
      <c r="AG167" s="473"/>
      <c r="AH167" s="473"/>
      <c r="AI167" s="473"/>
      <c r="AJ167" s="473"/>
      <c r="AK167" s="472">
        <f>IF(C167=0,0,VLOOKUP(C167,Tabelle1!$A$2:$G$160,7,FALSE))</f>
        <v>0</v>
      </c>
      <c r="AL167" s="472"/>
      <c r="AM167" s="472"/>
      <c r="AN167" s="472"/>
      <c r="AO167" s="472"/>
      <c r="AP167" s="504">
        <f t="shared" si="4"/>
        <v>0</v>
      </c>
      <c r="AQ167" s="505"/>
      <c r="AR167" s="505"/>
      <c r="AS167" s="505"/>
      <c r="AT167" s="505"/>
      <c r="AU167" s="506"/>
      <c r="AV167" s="507">
        <f t="shared" si="5"/>
        <v>0</v>
      </c>
      <c r="AW167" s="508"/>
      <c r="AX167" s="508"/>
      <c r="AY167" s="508"/>
      <c r="AZ167" s="508"/>
      <c r="BA167" s="509"/>
      <c r="BB167" s="42"/>
      <c r="BE167" s="480">
        <f>IF(C167=0,0,VLOOKUP(C167,Tabelle1!$A$2:$D$160,4,FALSE))</f>
        <v>0</v>
      </c>
      <c r="BF167" s="481"/>
      <c r="BG167" s="481"/>
      <c r="BH167" s="482"/>
      <c r="BK167" s="297">
        <f>$BE$167</f>
        <v>0</v>
      </c>
    </row>
    <row r="168" spans="1:63" s="18" customFormat="1" ht="19.5" customHeight="1" hidden="1" thickBot="1" thickTop="1">
      <c r="A168" s="208">
        <v>50</v>
      </c>
      <c r="B168" s="205" t="b">
        <f t="shared" si="8"/>
        <v>0</v>
      </c>
      <c r="C168" s="486">
        <f t="shared" si="6"/>
        <v>0</v>
      </c>
      <c r="D168" s="487"/>
      <c r="E168" s="191"/>
      <c r="F168" s="493">
        <f t="shared" si="7"/>
      </c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495"/>
      <c r="S168" s="496"/>
      <c r="T168" s="497"/>
      <c r="U168" s="498"/>
      <c r="V168" s="510">
        <f>$BE$168</f>
        <v>0</v>
      </c>
      <c r="W168" s="511">
        <f>$BE$168</f>
        <v>0</v>
      </c>
      <c r="X168" s="511">
        <f>$BE$168</f>
        <v>0</v>
      </c>
      <c r="Y168" s="512">
        <f>$BE$168</f>
        <v>0</v>
      </c>
      <c r="Z168" s="513">
        <f>IF(C168=0,0,VLOOKUP(C168,Tabelle1!$A$2:$F$160,6,FALSE))</f>
        <v>0</v>
      </c>
      <c r="AA168" s="513"/>
      <c r="AB168" s="513"/>
      <c r="AC168" s="513"/>
      <c r="AD168" s="513"/>
      <c r="AE168" s="513"/>
      <c r="AF168" s="473">
        <f t="shared" si="3"/>
        <v>0</v>
      </c>
      <c r="AG168" s="473"/>
      <c r="AH168" s="473"/>
      <c r="AI168" s="473"/>
      <c r="AJ168" s="473"/>
      <c r="AK168" s="472">
        <f>IF(C168=0,0,VLOOKUP(C168,Tabelle1!$A$2:$G$160,7,FALSE))</f>
        <v>0</v>
      </c>
      <c r="AL168" s="472"/>
      <c r="AM168" s="472"/>
      <c r="AN168" s="472"/>
      <c r="AO168" s="472"/>
      <c r="AP168" s="504">
        <f t="shared" si="4"/>
        <v>0</v>
      </c>
      <c r="AQ168" s="505"/>
      <c r="AR168" s="505"/>
      <c r="AS168" s="505"/>
      <c r="AT168" s="505"/>
      <c r="AU168" s="506"/>
      <c r="AV168" s="507">
        <f t="shared" si="5"/>
        <v>0</v>
      </c>
      <c r="AW168" s="508"/>
      <c r="AX168" s="508"/>
      <c r="AY168" s="508"/>
      <c r="AZ168" s="508"/>
      <c r="BA168" s="509"/>
      <c r="BB168" s="42"/>
      <c r="BE168" s="480">
        <f>IF(C168=0,0,VLOOKUP(C168,Tabelle1!$A$2:$D$160,4,FALSE))</f>
        <v>0</v>
      </c>
      <c r="BF168" s="481"/>
      <c r="BG168" s="481"/>
      <c r="BH168" s="482"/>
      <c r="BK168" s="297">
        <f>$BE$168</f>
        <v>0</v>
      </c>
    </row>
    <row r="169" spans="1:63" s="18" customFormat="1" ht="19.5" customHeight="1" hidden="1" thickBot="1" thickTop="1">
      <c r="A169" s="208">
        <v>51</v>
      </c>
      <c r="B169" s="205" t="b">
        <f t="shared" si="8"/>
        <v>0</v>
      </c>
      <c r="C169" s="486">
        <f t="shared" si="6"/>
        <v>0</v>
      </c>
      <c r="D169" s="487"/>
      <c r="E169" s="191"/>
      <c r="F169" s="493">
        <f t="shared" si="7"/>
      </c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494"/>
      <c r="R169" s="495"/>
      <c r="S169" s="496"/>
      <c r="T169" s="497"/>
      <c r="U169" s="498"/>
      <c r="V169" s="510">
        <f>$BE$169</f>
        <v>0</v>
      </c>
      <c r="W169" s="511">
        <f>$BE$169</f>
        <v>0</v>
      </c>
      <c r="X169" s="511">
        <f>$BE$169</f>
        <v>0</v>
      </c>
      <c r="Y169" s="512">
        <f>$BE$169</f>
        <v>0</v>
      </c>
      <c r="Z169" s="513">
        <f>IF(C169=0,0,VLOOKUP(C169,Tabelle1!$A$2:$F$160,6,FALSE))</f>
        <v>0</v>
      </c>
      <c r="AA169" s="513"/>
      <c r="AB169" s="513"/>
      <c r="AC169" s="513"/>
      <c r="AD169" s="513"/>
      <c r="AE169" s="513"/>
      <c r="AF169" s="473">
        <f t="shared" si="3"/>
        <v>0</v>
      </c>
      <c r="AG169" s="473"/>
      <c r="AH169" s="473"/>
      <c r="AI169" s="473"/>
      <c r="AJ169" s="473"/>
      <c r="AK169" s="472">
        <f>IF(C169=0,0,VLOOKUP(C169,Tabelle1!$A$2:$G$160,7,FALSE))</f>
        <v>0</v>
      </c>
      <c r="AL169" s="472"/>
      <c r="AM169" s="472"/>
      <c r="AN169" s="472"/>
      <c r="AO169" s="472"/>
      <c r="AP169" s="504">
        <f t="shared" si="4"/>
        <v>0</v>
      </c>
      <c r="AQ169" s="505"/>
      <c r="AR169" s="505"/>
      <c r="AS169" s="505"/>
      <c r="AT169" s="505"/>
      <c r="AU169" s="506"/>
      <c r="AV169" s="507">
        <f t="shared" si="5"/>
        <v>0</v>
      </c>
      <c r="AW169" s="508"/>
      <c r="AX169" s="508"/>
      <c r="AY169" s="508"/>
      <c r="AZ169" s="508"/>
      <c r="BA169" s="509"/>
      <c r="BB169" s="42"/>
      <c r="BE169" s="480">
        <f>IF(C169=0,0,VLOOKUP(C169,Tabelle1!$A$2:$D$160,4,FALSE))</f>
        <v>0</v>
      </c>
      <c r="BF169" s="481"/>
      <c r="BG169" s="481"/>
      <c r="BH169" s="482"/>
      <c r="BK169" s="297">
        <f>$BE$169</f>
        <v>0</v>
      </c>
    </row>
    <row r="170" spans="1:63" s="18" customFormat="1" ht="19.5" customHeight="1" hidden="1" thickBot="1" thickTop="1">
      <c r="A170" s="208">
        <v>52</v>
      </c>
      <c r="B170" s="205" t="b">
        <f t="shared" si="8"/>
        <v>0</v>
      </c>
      <c r="C170" s="486">
        <f t="shared" si="6"/>
        <v>0</v>
      </c>
      <c r="D170" s="487"/>
      <c r="E170" s="191"/>
      <c r="F170" s="493">
        <f t="shared" si="7"/>
      </c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  <c r="R170" s="495"/>
      <c r="S170" s="496"/>
      <c r="T170" s="497"/>
      <c r="U170" s="498"/>
      <c r="V170" s="510">
        <f>$BE$170</f>
        <v>0</v>
      </c>
      <c r="W170" s="511">
        <f>$BE$170</f>
        <v>0</v>
      </c>
      <c r="X170" s="511">
        <f>$BE$170</f>
        <v>0</v>
      </c>
      <c r="Y170" s="512">
        <f>$BE$170</f>
        <v>0</v>
      </c>
      <c r="Z170" s="513">
        <f>IF(C170=0,0,VLOOKUP(C170,Tabelle1!$A$2:$F$160,6,FALSE))</f>
        <v>0</v>
      </c>
      <c r="AA170" s="513"/>
      <c r="AB170" s="513"/>
      <c r="AC170" s="513"/>
      <c r="AD170" s="513"/>
      <c r="AE170" s="513"/>
      <c r="AF170" s="473">
        <f t="shared" si="3"/>
        <v>0</v>
      </c>
      <c r="AG170" s="473"/>
      <c r="AH170" s="473"/>
      <c r="AI170" s="473"/>
      <c r="AJ170" s="473"/>
      <c r="AK170" s="472">
        <f>IF(C170=0,0,VLOOKUP(C170,Tabelle1!$A$2:$G$160,7,FALSE))</f>
        <v>0</v>
      </c>
      <c r="AL170" s="472"/>
      <c r="AM170" s="472"/>
      <c r="AN170" s="472"/>
      <c r="AO170" s="472"/>
      <c r="AP170" s="504">
        <f t="shared" si="4"/>
        <v>0</v>
      </c>
      <c r="AQ170" s="505"/>
      <c r="AR170" s="505"/>
      <c r="AS170" s="505"/>
      <c r="AT170" s="505"/>
      <c r="AU170" s="506"/>
      <c r="AV170" s="507">
        <f t="shared" si="5"/>
        <v>0</v>
      </c>
      <c r="AW170" s="508"/>
      <c r="AX170" s="508"/>
      <c r="AY170" s="508"/>
      <c r="AZ170" s="508"/>
      <c r="BA170" s="509"/>
      <c r="BB170" s="42"/>
      <c r="BE170" s="480">
        <f>IF(C170=0,0,VLOOKUP(C170,Tabelle1!$A$2:$D$160,4,FALSE))</f>
        <v>0</v>
      </c>
      <c r="BF170" s="481"/>
      <c r="BG170" s="481"/>
      <c r="BH170" s="482"/>
      <c r="BK170" s="297">
        <f>$BE$170</f>
        <v>0</v>
      </c>
    </row>
    <row r="171" spans="1:63" s="18" customFormat="1" ht="19.5" customHeight="1" hidden="1" thickBot="1" thickTop="1">
      <c r="A171" s="208">
        <v>53</v>
      </c>
      <c r="B171" s="205" t="b">
        <f t="shared" si="8"/>
        <v>0</v>
      </c>
      <c r="C171" s="486">
        <f t="shared" si="6"/>
        <v>0</v>
      </c>
      <c r="D171" s="487"/>
      <c r="E171" s="191"/>
      <c r="F171" s="493">
        <f t="shared" si="7"/>
      </c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  <c r="Q171" s="494"/>
      <c r="R171" s="495"/>
      <c r="S171" s="496"/>
      <c r="T171" s="497"/>
      <c r="U171" s="498"/>
      <c r="V171" s="510">
        <f>$BE$171</f>
        <v>0</v>
      </c>
      <c r="W171" s="511">
        <f>$BE$171</f>
        <v>0</v>
      </c>
      <c r="X171" s="511">
        <f>$BE$171</f>
        <v>0</v>
      </c>
      <c r="Y171" s="512">
        <f>$BE$171</f>
        <v>0</v>
      </c>
      <c r="Z171" s="513">
        <f>IF(C171=0,0,VLOOKUP(C171,Tabelle1!$A$2:$F$160,6,FALSE))</f>
        <v>0</v>
      </c>
      <c r="AA171" s="513"/>
      <c r="AB171" s="513"/>
      <c r="AC171" s="513"/>
      <c r="AD171" s="513"/>
      <c r="AE171" s="513"/>
      <c r="AF171" s="473">
        <f t="shared" si="3"/>
        <v>0</v>
      </c>
      <c r="AG171" s="473"/>
      <c r="AH171" s="473"/>
      <c r="AI171" s="473"/>
      <c r="AJ171" s="473"/>
      <c r="AK171" s="472">
        <f>IF(C171=0,0,VLOOKUP(C171,Tabelle1!$A$2:$G$160,7,FALSE))</f>
        <v>0</v>
      </c>
      <c r="AL171" s="472"/>
      <c r="AM171" s="472"/>
      <c r="AN171" s="472"/>
      <c r="AO171" s="472"/>
      <c r="AP171" s="504">
        <f t="shared" si="4"/>
        <v>0</v>
      </c>
      <c r="AQ171" s="505"/>
      <c r="AR171" s="505"/>
      <c r="AS171" s="505"/>
      <c r="AT171" s="505"/>
      <c r="AU171" s="506"/>
      <c r="AV171" s="507">
        <f t="shared" si="5"/>
        <v>0</v>
      </c>
      <c r="AW171" s="508"/>
      <c r="AX171" s="508"/>
      <c r="AY171" s="508"/>
      <c r="AZ171" s="508"/>
      <c r="BA171" s="509"/>
      <c r="BB171" s="42"/>
      <c r="BE171" s="480">
        <f>IF(C171=0,0,VLOOKUP(C171,Tabelle1!$A$2:$D$160,4,FALSE))</f>
        <v>0</v>
      </c>
      <c r="BF171" s="481"/>
      <c r="BG171" s="481"/>
      <c r="BH171" s="482"/>
      <c r="BK171" s="297">
        <f>$BE$171</f>
        <v>0</v>
      </c>
    </row>
    <row r="172" spans="1:63" s="18" customFormat="1" ht="19.5" customHeight="1" hidden="1" thickBot="1" thickTop="1">
      <c r="A172" s="208">
        <v>54</v>
      </c>
      <c r="B172" s="205" t="b">
        <f t="shared" si="8"/>
        <v>0</v>
      </c>
      <c r="C172" s="486">
        <f t="shared" si="6"/>
        <v>0</v>
      </c>
      <c r="D172" s="487"/>
      <c r="E172" s="191"/>
      <c r="F172" s="493">
        <f t="shared" si="7"/>
      </c>
      <c r="G172" s="494"/>
      <c r="H172" s="494"/>
      <c r="I172" s="494"/>
      <c r="J172" s="494"/>
      <c r="K172" s="494"/>
      <c r="L172" s="494"/>
      <c r="M172" s="494"/>
      <c r="N172" s="494"/>
      <c r="O172" s="494"/>
      <c r="P172" s="494"/>
      <c r="Q172" s="494"/>
      <c r="R172" s="495"/>
      <c r="S172" s="496"/>
      <c r="T172" s="497"/>
      <c r="U172" s="498"/>
      <c r="V172" s="510">
        <f>$BE$172</f>
        <v>0</v>
      </c>
      <c r="W172" s="511">
        <f>$BE$172</f>
        <v>0</v>
      </c>
      <c r="X172" s="511">
        <f>$BE$172</f>
        <v>0</v>
      </c>
      <c r="Y172" s="512">
        <f>$BE$172</f>
        <v>0</v>
      </c>
      <c r="Z172" s="513">
        <f>IF(C172=0,0,VLOOKUP(C172,Tabelle1!$A$2:$F$160,6,FALSE))</f>
        <v>0</v>
      </c>
      <c r="AA172" s="513"/>
      <c r="AB172" s="513"/>
      <c r="AC172" s="513"/>
      <c r="AD172" s="513"/>
      <c r="AE172" s="513"/>
      <c r="AF172" s="473">
        <f t="shared" si="3"/>
        <v>0</v>
      </c>
      <c r="AG172" s="473"/>
      <c r="AH172" s="473"/>
      <c r="AI172" s="473"/>
      <c r="AJ172" s="473"/>
      <c r="AK172" s="472">
        <f>IF(C172=0,0,VLOOKUP(C172,Tabelle1!$A$2:$G$160,7,FALSE))</f>
        <v>0</v>
      </c>
      <c r="AL172" s="472"/>
      <c r="AM172" s="472"/>
      <c r="AN172" s="472"/>
      <c r="AO172" s="472"/>
      <c r="AP172" s="504">
        <f t="shared" si="4"/>
        <v>0</v>
      </c>
      <c r="AQ172" s="505"/>
      <c r="AR172" s="505"/>
      <c r="AS172" s="505"/>
      <c r="AT172" s="505"/>
      <c r="AU172" s="506"/>
      <c r="AV172" s="507">
        <f t="shared" si="5"/>
        <v>0</v>
      </c>
      <c r="AW172" s="508"/>
      <c r="AX172" s="508"/>
      <c r="AY172" s="508"/>
      <c r="AZ172" s="508"/>
      <c r="BA172" s="509"/>
      <c r="BB172" s="42"/>
      <c r="BE172" s="480">
        <f>IF(C172=0,0,VLOOKUP(C172,Tabelle1!$A$2:$D$160,4,FALSE))</f>
        <v>0</v>
      </c>
      <c r="BF172" s="481"/>
      <c r="BG172" s="481"/>
      <c r="BH172" s="482"/>
      <c r="BK172" s="297">
        <f>$BE$172</f>
        <v>0</v>
      </c>
    </row>
    <row r="173" spans="1:63" s="18" customFormat="1" ht="19.5" customHeight="1" hidden="1" thickBot="1" thickTop="1">
      <c r="A173" s="208">
        <v>55</v>
      </c>
      <c r="B173" s="205" t="b">
        <f t="shared" si="8"/>
        <v>0</v>
      </c>
      <c r="C173" s="486">
        <f t="shared" si="6"/>
        <v>0</v>
      </c>
      <c r="D173" s="487"/>
      <c r="E173" s="191"/>
      <c r="F173" s="493">
        <f t="shared" si="7"/>
      </c>
      <c r="G173" s="494"/>
      <c r="H173" s="494"/>
      <c r="I173" s="494"/>
      <c r="J173" s="494"/>
      <c r="K173" s="494"/>
      <c r="L173" s="494"/>
      <c r="M173" s="494"/>
      <c r="N173" s="494"/>
      <c r="O173" s="494"/>
      <c r="P173" s="494"/>
      <c r="Q173" s="494"/>
      <c r="R173" s="495"/>
      <c r="S173" s="496"/>
      <c r="T173" s="497"/>
      <c r="U173" s="498"/>
      <c r="V173" s="510">
        <f>$BE$173</f>
        <v>0</v>
      </c>
      <c r="W173" s="511">
        <f>$BE$173</f>
        <v>0</v>
      </c>
      <c r="X173" s="511">
        <f>$BE$173</f>
        <v>0</v>
      </c>
      <c r="Y173" s="512">
        <f>$BE$173</f>
        <v>0</v>
      </c>
      <c r="Z173" s="513">
        <f>IF(C173=0,0,VLOOKUP(C173,Tabelle1!$A$2:$F$160,6,FALSE))</f>
        <v>0</v>
      </c>
      <c r="AA173" s="513"/>
      <c r="AB173" s="513"/>
      <c r="AC173" s="513"/>
      <c r="AD173" s="513"/>
      <c r="AE173" s="513"/>
      <c r="AF173" s="473">
        <f t="shared" si="3"/>
        <v>0</v>
      </c>
      <c r="AG173" s="473"/>
      <c r="AH173" s="473"/>
      <c r="AI173" s="473"/>
      <c r="AJ173" s="473"/>
      <c r="AK173" s="472">
        <f>IF(C173=0,0,VLOOKUP(C173,Tabelle1!$A$2:$G$160,7,FALSE))</f>
        <v>0</v>
      </c>
      <c r="AL173" s="472"/>
      <c r="AM173" s="472"/>
      <c r="AN173" s="472"/>
      <c r="AO173" s="472"/>
      <c r="AP173" s="504">
        <f t="shared" si="4"/>
        <v>0</v>
      </c>
      <c r="AQ173" s="505"/>
      <c r="AR173" s="505"/>
      <c r="AS173" s="505"/>
      <c r="AT173" s="505"/>
      <c r="AU173" s="506"/>
      <c r="AV173" s="507">
        <f t="shared" si="5"/>
        <v>0</v>
      </c>
      <c r="AW173" s="508"/>
      <c r="AX173" s="508"/>
      <c r="AY173" s="508"/>
      <c r="AZ173" s="508"/>
      <c r="BA173" s="509"/>
      <c r="BB173" s="42"/>
      <c r="BE173" s="480">
        <f>IF(C173=0,0,VLOOKUP(C173,Tabelle1!$A$2:$D$160,4,FALSE))</f>
        <v>0</v>
      </c>
      <c r="BF173" s="481"/>
      <c r="BG173" s="481"/>
      <c r="BH173" s="482"/>
      <c r="BK173" s="297">
        <f>$BE$173</f>
        <v>0</v>
      </c>
    </row>
    <row r="174" spans="1:63" s="18" customFormat="1" ht="19.5" customHeight="1" hidden="1" thickBot="1" thickTop="1">
      <c r="A174" s="208">
        <v>56</v>
      </c>
      <c r="B174" s="205" t="b">
        <f t="shared" si="8"/>
        <v>0</v>
      </c>
      <c r="C174" s="486">
        <f t="shared" si="6"/>
        <v>0</v>
      </c>
      <c r="D174" s="487"/>
      <c r="E174" s="191"/>
      <c r="F174" s="493">
        <f t="shared" si="7"/>
      </c>
      <c r="G174" s="494"/>
      <c r="H174" s="494"/>
      <c r="I174" s="494"/>
      <c r="J174" s="494"/>
      <c r="K174" s="494"/>
      <c r="L174" s="494"/>
      <c r="M174" s="494"/>
      <c r="N174" s="494"/>
      <c r="O174" s="494"/>
      <c r="P174" s="494"/>
      <c r="Q174" s="494"/>
      <c r="R174" s="495"/>
      <c r="S174" s="496"/>
      <c r="T174" s="497"/>
      <c r="U174" s="498"/>
      <c r="V174" s="510">
        <f>$BE$174</f>
        <v>0</v>
      </c>
      <c r="W174" s="511">
        <f>$BE$174</f>
        <v>0</v>
      </c>
      <c r="X174" s="511">
        <f>$BE$174</f>
        <v>0</v>
      </c>
      <c r="Y174" s="512">
        <f>$BE$174</f>
        <v>0</v>
      </c>
      <c r="Z174" s="513">
        <f>IF(C174=0,0,VLOOKUP(C174,Tabelle1!$A$2:$F$160,6,FALSE))</f>
        <v>0</v>
      </c>
      <c r="AA174" s="513"/>
      <c r="AB174" s="513"/>
      <c r="AC174" s="513"/>
      <c r="AD174" s="513"/>
      <c r="AE174" s="513"/>
      <c r="AF174" s="473">
        <f t="shared" si="3"/>
        <v>0</v>
      </c>
      <c r="AG174" s="473"/>
      <c r="AH174" s="473"/>
      <c r="AI174" s="473"/>
      <c r="AJ174" s="473"/>
      <c r="AK174" s="472">
        <f>IF(C174=0,0,VLOOKUP(C174,Tabelle1!$A$2:$G$160,7,FALSE))</f>
        <v>0</v>
      </c>
      <c r="AL174" s="472"/>
      <c r="AM174" s="472"/>
      <c r="AN174" s="472"/>
      <c r="AO174" s="472"/>
      <c r="AP174" s="504">
        <f t="shared" si="4"/>
        <v>0</v>
      </c>
      <c r="AQ174" s="505"/>
      <c r="AR174" s="505"/>
      <c r="AS174" s="505"/>
      <c r="AT174" s="505"/>
      <c r="AU174" s="506"/>
      <c r="AV174" s="507">
        <f t="shared" si="5"/>
        <v>0</v>
      </c>
      <c r="AW174" s="508"/>
      <c r="AX174" s="508"/>
      <c r="AY174" s="508"/>
      <c r="AZ174" s="508"/>
      <c r="BA174" s="509"/>
      <c r="BB174" s="42"/>
      <c r="BE174" s="480">
        <f>IF(C174=0,0,VLOOKUP(C174,Tabelle1!$A$2:$D$160,4,FALSE))</f>
        <v>0</v>
      </c>
      <c r="BF174" s="481"/>
      <c r="BG174" s="481"/>
      <c r="BH174" s="482"/>
      <c r="BK174" s="297">
        <f>$BE$174</f>
        <v>0</v>
      </c>
    </row>
    <row r="175" spans="1:63" s="18" customFormat="1" ht="19.5" customHeight="1" hidden="1" thickBot="1" thickTop="1">
      <c r="A175" s="208">
        <v>57</v>
      </c>
      <c r="B175" s="205" t="b">
        <f t="shared" si="8"/>
        <v>0</v>
      </c>
      <c r="C175" s="486">
        <f t="shared" si="6"/>
        <v>0</v>
      </c>
      <c r="D175" s="487"/>
      <c r="E175" s="191"/>
      <c r="F175" s="493">
        <f t="shared" si="7"/>
      </c>
      <c r="G175" s="494"/>
      <c r="H175" s="494"/>
      <c r="I175" s="494"/>
      <c r="J175" s="494"/>
      <c r="K175" s="494"/>
      <c r="L175" s="494"/>
      <c r="M175" s="494"/>
      <c r="N175" s="494"/>
      <c r="O175" s="494"/>
      <c r="P175" s="494"/>
      <c r="Q175" s="494"/>
      <c r="R175" s="495"/>
      <c r="S175" s="496"/>
      <c r="T175" s="497"/>
      <c r="U175" s="498"/>
      <c r="V175" s="510">
        <f>$BE$175</f>
        <v>0</v>
      </c>
      <c r="W175" s="511">
        <f>$BE$175</f>
        <v>0</v>
      </c>
      <c r="X175" s="511">
        <f>$BE$175</f>
        <v>0</v>
      </c>
      <c r="Y175" s="512">
        <f>$BE$175</f>
        <v>0</v>
      </c>
      <c r="Z175" s="513">
        <f>IF(C175=0,0,VLOOKUP(C175,Tabelle1!$A$2:$F$160,6,FALSE))</f>
        <v>0</v>
      </c>
      <c r="AA175" s="513"/>
      <c r="AB175" s="513"/>
      <c r="AC175" s="513"/>
      <c r="AD175" s="513"/>
      <c r="AE175" s="513"/>
      <c r="AF175" s="473">
        <f t="shared" si="3"/>
        <v>0</v>
      </c>
      <c r="AG175" s="473"/>
      <c r="AH175" s="473"/>
      <c r="AI175" s="473"/>
      <c r="AJ175" s="473"/>
      <c r="AK175" s="472">
        <f>IF(C175=0,0,VLOOKUP(C175,Tabelle1!$A$2:$G$160,7,FALSE))</f>
        <v>0</v>
      </c>
      <c r="AL175" s="472"/>
      <c r="AM175" s="472"/>
      <c r="AN175" s="472"/>
      <c r="AO175" s="472"/>
      <c r="AP175" s="504">
        <f t="shared" si="4"/>
        <v>0</v>
      </c>
      <c r="AQ175" s="505"/>
      <c r="AR175" s="505"/>
      <c r="AS175" s="505"/>
      <c r="AT175" s="505"/>
      <c r="AU175" s="506"/>
      <c r="AV175" s="507">
        <f t="shared" si="5"/>
        <v>0</v>
      </c>
      <c r="AW175" s="508"/>
      <c r="AX175" s="508"/>
      <c r="AY175" s="508"/>
      <c r="AZ175" s="508"/>
      <c r="BA175" s="509"/>
      <c r="BB175" s="42"/>
      <c r="BE175" s="480">
        <f>IF(C175=0,0,VLOOKUP(C175,Tabelle1!$A$2:$D$160,4,FALSE))</f>
        <v>0</v>
      </c>
      <c r="BF175" s="481"/>
      <c r="BG175" s="481"/>
      <c r="BH175" s="482"/>
      <c r="BK175" s="297">
        <f>$BE$175</f>
        <v>0</v>
      </c>
    </row>
    <row r="176" spans="1:63" s="18" customFormat="1" ht="19.5" customHeight="1" hidden="1" thickBot="1" thickTop="1">
      <c r="A176" s="208">
        <v>58</v>
      </c>
      <c r="B176" s="205" t="b">
        <f t="shared" si="8"/>
        <v>0</v>
      </c>
      <c r="C176" s="486">
        <f t="shared" si="6"/>
        <v>0</v>
      </c>
      <c r="D176" s="487"/>
      <c r="E176" s="191"/>
      <c r="F176" s="493">
        <f t="shared" si="7"/>
      </c>
      <c r="G176" s="494"/>
      <c r="H176" s="494"/>
      <c r="I176" s="494"/>
      <c r="J176" s="494"/>
      <c r="K176" s="494"/>
      <c r="L176" s="494"/>
      <c r="M176" s="494"/>
      <c r="N176" s="494"/>
      <c r="O176" s="494"/>
      <c r="P176" s="494"/>
      <c r="Q176" s="494"/>
      <c r="R176" s="495"/>
      <c r="S176" s="496"/>
      <c r="T176" s="497"/>
      <c r="U176" s="498"/>
      <c r="V176" s="510">
        <f>$BE$176</f>
        <v>0</v>
      </c>
      <c r="W176" s="511">
        <f>$BE$176</f>
        <v>0</v>
      </c>
      <c r="X176" s="511">
        <f>$BE$176</f>
        <v>0</v>
      </c>
      <c r="Y176" s="512">
        <f>$BE$176</f>
        <v>0</v>
      </c>
      <c r="Z176" s="513">
        <f>IF(C176=0,0,VLOOKUP(C176,Tabelle1!$A$2:$F$160,6,FALSE))</f>
        <v>0</v>
      </c>
      <c r="AA176" s="513"/>
      <c r="AB176" s="513"/>
      <c r="AC176" s="513"/>
      <c r="AD176" s="513"/>
      <c r="AE176" s="513"/>
      <c r="AF176" s="473">
        <f t="shared" si="3"/>
        <v>0</v>
      </c>
      <c r="AG176" s="473"/>
      <c r="AH176" s="473"/>
      <c r="AI176" s="473"/>
      <c r="AJ176" s="473"/>
      <c r="AK176" s="472">
        <f>IF(C176=0,0,VLOOKUP(C176,Tabelle1!$A$2:$G$160,7,FALSE))</f>
        <v>0</v>
      </c>
      <c r="AL176" s="472"/>
      <c r="AM176" s="472"/>
      <c r="AN176" s="472"/>
      <c r="AO176" s="472"/>
      <c r="AP176" s="504">
        <f t="shared" si="4"/>
        <v>0</v>
      </c>
      <c r="AQ176" s="505"/>
      <c r="AR176" s="505"/>
      <c r="AS176" s="505"/>
      <c r="AT176" s="505"/>
      <c r="AU176" s="506"/>
      <c r="AV176" s="507">
        <f t="shared" si="5"/>
        <v>0</v>
      </c>
      <c r="AW176" s="508"/>
      <c r="AX176" s="508"/>
      <c r="AY176" s="508"/>
      <c r="AZ176" s="508"/>
      <c r="BA176" s="509"/>
      <c r="BB176" s="42"/>
      <c r="BE176" s="480">
        <f>IF(C176=0,0,VLOOKUP(C176,Tabelle1!$A$2:$D$160,4,FALSE))</f>
        <v>0</v>
      </c>
      <c r="BF176" s="481"/>
      <c r="BG176" s="481"/>
      <c r="BH176" s="482"/>
      <c r="BK176" s="297">
        <f>$BE$176</f>
        <v>0</v>
      </c>
    </row>
    <row r="177" spans="1:63" s="18" customFormat="1" ht="19.5" customHeight="1" hidden="1" thickBot="1" thickTop="1">
      <c r="A177" s="208">
        <v>59</v>
      </c>
      <c r="B177" s="205" t="b">
        <f t="shared" si="8"/>
        <v>0</v>
      </c>
      <c r="C177" s="486">
        <f t="shared" si="6"/>
        <v>0</v>
      </c>
      <c r="D177" s="487"/>
      <c r="E177" s="191"/>
      <c r="F177" s="493">
        <f t="shared" si="7"/>
      </c>
      <c r="G177" s="494"/>
      <c r="H177" s="494"/>
      <c r="I177" s="494"/>
      <c r="J177" s="494"/>
      <c r="K177" s="494"/>
      <c r="L177" s="494"/>
      <c r="M177" s="494"/>
      <c r="N177" s="494"/>
      <c r="O177" s="494"/>
      <c r="P177" s="494"/>
      <c r="Q177" s="494"/>
      <c r="R177" s="495"/>
      <c r="S177" s="496"/>
      <c r="T177" s="497"/>
      <c r="U177" s="498"/>
      <c r="V177" s="510">
        <f>$BE$177</f>
        <v>0</v>
      </c>
      <c r="W177" s="511">
        <f>$BE$177</f>
        <v>0</v>
      </c>
      <c r="X177" s="511">
        <f>$BE$177</f>
        <v>0</v>
      </c>
      <c r="Y177" s="512">
        <f>$BE$177</f>
        <v>0</v>
      </c>
      <c r="Z177" s="513">
        <f>IF(C177=0,0,VLOOKUP(C177,Tabelle1!$A$2:$F$160,6,FALSE))</f>
        <v>0</v>
      </c>
      <c r="AA177" s="513"/>
      <c r="AB177" s="513"/>
      <c r="AC177" s="513"/>
      <c r="AD177" s="513"/>
      <c r="AE177" s="513"/>
      <c r="AF177" s="473">
        <f t="shared" si="3"/>
        <v>0</v>
      </c>
      <c r="AG177" s="473"/>
      <c r="AH177" s="473"/>
      <c r="AI177" s="473"/>
      <c r="AJ177" s="473"/>
      <c r="AK177" s="472">
        <f>IF(C177=0,0,VLOOKUP(C177,Tabelle1!$A$2:$G$160,7,FALSE))</f>
        <v>0</v>
      </c>
      <c r="AL177" s="472"/>
      <c r="AM177" s="472"/>
      <c r="AN177" s="472"/>
      <c r="AO177" s="472"/>
      <c r="AP177" s="504">
        <f t="shared" si="4"/>
        <v>0</v>
      </c>
      <c r="AQ177" s="505"/>
      <c r="AR177" s="505"/>
      <c r="AS177" s="505"/>
      <c r="AT177" s="505"/>
      <c r="AU177" s="506"/>
      <c r="AV177" s="507">
        <f t="shared" si="5"/>
        <v>0</v>
      </c>
      <c r="AW177" s="508"/>
      <c r="AX177" s="508"/>
      <c r="AY177" s="508"/>
      <c r="AZ177" s="508"/>
      <c r="BA177" s="509"/>
      <c r="BB177" s="42"/>
      <c r="BE177" s="480">
        <f>IF(C177=0,0,VLOOKUP(C177,Tabelle1!$A$2:$D$160,4,FALSE))</f>
        <v>0</v>
      </c>
      <c r="BF177" s="481"/>
      <c r="BG177" s="481"/>
      <c r="BH177" s="482"/>
      <c r="BK177" s="297">
        <f>$BE$177</f>
        <v>0</v>
      </c>
    </row>
    <row r="178" spans="1:63" s="18" customFormat="1" ht="19.5" customHeight="1" hidden="1" thickBot="1" thickTop="1">
      <c r="A178" s="208">
        <v>60</v>
      </c>
      <c r="B178" s="205" t="b">
        <f t="shared" si="8"/>
        <v>0</v>
      </c>
      <c r="C178" s="486">
        <f t="shared" si="6"/>
        <v>0</v>
      </c>
      <c r="D178" s="487"/>
      <c r="E178" s="191"/>
      <c r="F178" s="493">
        <f t="shared" si="7"/>
      </c>
      <c r="G178" s="494"/>
      <c r="H178" s="494"/>
      <c r="I178" s="494"/>
      <c r="J178" s="494"/>
      <c r="K178" s="494"/>
      <c r="L178" s="494"/>
      <c r="M178" s="494"/>
      <c r="N178" s="494"/>
      <c r="O178" s="494"/>
      <c r="P178" s="494"/>
      <c r="Q178" s="494"/>
      <c r="R178" s="495"/>
      <c r="S178" s="496"/>
      <c r="T178" s="497"/>
      <c r="U178" s="498"/>
      <c r="V178" s="510">
        <f>$BE$178</f>
        <v>0</v>
      </c>
      <c r="W178" s="511">
        <f>$BE$178</f>
        <v>0</v>
      </c>
      <c r="X178" s="511">
        <f>$BE$178</f>
        <v>0</v>
      </c>
      <c r="Y178" s="512">
        <f>$BE$178</f>
        <v>0</v>
      </c>
      <c r="Z178" s="513">
        <f>IF(C178=0,0,VLOOKUP(C178,Tabelle1!$A$2:$F$160,6,FALSE))</f>
        <v>0</v>
      </c>
      <c r="AA178" s="513"/>
      <c r="AB178" s="513"/>
      <c r="AC178" s="513"/>
      <c r="AD178" s="513"/>
      <c r="AE178" s="513"/>
      <c r="AF178" s="473">
        <f t="shared" si="3"/>
        <v>0</v>
      </c>
      <c r="AG178" s="473"/>
      <c r="AH178" s="473"/>
      <c r="AI178" s="473"/>
      <c r="AJ178" s="473"/>
      <c r="AK178" s="472">
        <f>IF(C178=0,0,VLOOKUP(C178,Tabelle1!$A$2:$G$160,7,FALSE))</f>
        <v>0</v>
      </c>
      <c r="AL178" s="472"/>
      <c r="AM178" s="472"/>
      <c r="AN178" s="472"/>
      <c r="AO178" s="472"/>
      <c r="AP178" s="504">
        <f t="shared" si="4"/>
        <v>0</v>
      </c>
      <c r="AQ178" s="505"/>
      <c r="AR178" s="505"/>
      <c r="AS178" s="505"/>
      <c r="AT178" s="505"/>
      <c r="AU178" s="506"/>
      <c r="AV178" s="507">
        <f t="shared" si="5"/>
        <v>0</v>
      </c>
      <c r="AW178" s="508"/>
      <c r="AX178" s="508"/>
      <c r="AY178" s="508"/>
      <c r="AZ178" s="508"/>
      <c r="BA178" s="509"/>
      <c r="BB178" s="42"/>
      <c r="BE178" s="480">
        <f>IF(C178=0,0,VLOOKUP(C178,Tabelle1!$A$2:$D$160,4,FALSE))</f>
        <v>0</v>
      </c>
      <c r="BF178" s="481"/>
      <c r="BG178" s="481"/>
      <c r="BH178" s="482"/>
      <c r="BK178" s="297">
        <f>$BE$178</f>
        <v>0</v>
      </c>
    </row>
    <row r="179" spans="1:63" s="18" customFormat="1" ht="19.5" customHeight="1" hidden="1" thickBot="1" thickTop="1">
      <c r="A179" s="208">
        <v>61</v>
      </c>
      <c r="B179" s="205" t="b">
        <f t="shared" si="8"/>
        <v>0</v>
      </c>
      <c r="C179" s="486">
        <f t="shared" si="6"/>
        <v>0</v>
      </c>
      <c r="D179" s="487"/>
      <c r="E179" s="191"/>
      <c r="F179" s="493">
        <f t="shared" si="7"/>
      </c>
      <c r="G179" s="494"/>
      <c r="H179" s="494"/>
      <c r="I179" s="494"/>
      <c r="J179" s="494"/>
      <c r="K179" s="494"/>
      <c r="L179" s="494"/>
      <c r="M179" s="494"/>
      <c r="N179" s="494"/>
      <c r="O179" s="494"/>
      <c r="P179" s="494"/>
      <c r="Q179" s="494"/>
      <c r="R179" s="495"/>
      <c r="S179" s="496"/>
      <c r="T179" s="497"/>
      <c r="U179" s="498"/>
      <c r="V179" s="510">
        <f>$BE$179</f>
        <v>0</v>
      </c>
      <c r="W179" s="511">
        <f>$BE$179</f>
        <v>0</v>
      </c>
      <c r="X179" s="511">
        <f>$BE$179</f>
        <v>0</v>
      </c>
      <c r="Y179" s="512">
        <f>$BE$179</f>
        <v>0</v>
      </c>
      <c r="Z179" s="513">
        <f>IF(C179=0,0,VLOOKUP(C179,Tabelle1!$A$2:$F$160,6,FALSE))</f>
        <v>0</v>
      </c>
      <c r="AA179" s="513"/>
      <c r="AB179" s="513"/>
      <c r="AC179" s="513"/>
      <c r="AD179" s="513"/>
      <c r="AE179" s="513"/>
      <c r="AF179" s="473">
        <f t="shared" si="3"/>
        <v>0</v>
      </c>
      <c r="AG179" s="473"/>
      <c r="AH179" s="473"/>
      <c r="AI179" s="473"/>
      <c r="AJ179" s="473"/>
      <c r="AK179" s="472">
        <f>IF(C179=0,0,VLOOKUP(C179,Tabelle1!$A$2:$G$160,7,FALSE))</f>
        <v>0</v>
      </c>
      <c r="AL179" s="472"/>
      <c r="AM179" s="472"/>
      <c r="AN179" s="472"/>
      <c r="AO179" s="472"/>
      <c r="AP179" s="504">
        <f t="shared" si="4"/>
        <v>0</v>
      </c>
      <c r="AQ179" s="505"/>
      <c r="AR179" s="505"/>
      <c r="AS179" s="505"/>
      <c r="AT179" s="505"/>
      <c r="AU179" s="506"/>
      <c r="AV179" s="507">
        <f t="shared" si="5"/>
        <v>0</v>
      </c>
      <c r="AW179" s="508"/>
      <c r="AX179" s="508"/>
      <c r="AY179" s="508"/>
      <c r="AZ179" s="508"/>
      <c r="BA179" s="509"/>
      <c r="BB179" s="42"/>
      <c r="BE179" s="480">
        <f>IF(C179=0,0,VLOOKUP(C179,Tabelle1!$A$2:$D$160,4,FALSE))</f>
        <v>0</v>
      </c>
      <c r="BF179" s="481"/>
      <c r="BG179" s="481"/>
      <c r="BH179" s="482"/>
      <c r="BK179" s="297">
        <f>$BE$179</f>
        <v>0</v>
      </c>
    </row>
    <row r="180" spans="1:63" s="18" customFormat="1" ht="19.5" customHeight="1" hidden="1" thickBot="1" thickTop="1">
      <c r="A180" s="208">
        <v>62</v>
      </c>
      <c r="B180" s="205" t="b">
        <f t="shared" si="8"/>
        <v>0</v>
      </c>
      <c r="C180" s="486">
        <f t="shared" si="6"/>
        <v>0</v>
      </c>
      <c r="D180" s="487"/>
      <c r="E180" s="191"/>
      <c r="F180" s="493">
        <f t="shared" si="7"/>
      </c>
      <c r="G180" s="494"/>
      <c r="H180" s="494"/>
      <c r="I180" s="494"/>
      <c r="J180" s="494"/>
      <c r="K180" s="494"/>
      <c r="L180" s="494"/>
      <c r="M180" s="494"/>
      <c r="N180" s="494"/>
      <c r="O180" s="494"/>
      <c r="P180" s="494"/>
      <c r="Q180" s="494"/>
      <c r="R180" s="495"/>
      <c r="S180" s="496"/>
      <c r="T180" s="497"/>
      <c r="U180" s="498"/>
      <c r="V180" s="510">
        <f>$BE$180</f>
        <v>0</v>
      </c>
      <c r="W180" s="511">
        <f>$BE$180</f>
        <v>0</v>
      </c>
      <c r="X180" s="511">
        <f>$BE$180</f>
        <v>0</v>
      </c>
      <c r="Y180" s="512">
        <f>$BE$180</f>
        <v>0</v>
      </c>
      <c r="Z180" s="513">
        <f>IF(C180=0,0,VLOOKUP(C180,Tabelle1!$A$2:$F$160,6,FALSE))</f>
        <v>0</v>
      </c>
      <c r="AA180" s="513"/>
      <c r="AB180" s="513"/>
      <c r="AC180" s="513"/>
      <c r="AD180" s="513"/>
      <c r="AE180" s="513"/>
      <c r="AF180" s="473">
        <f t="shared" si="3"/>
        <v>0</v>
      </c>
      <c r="AG180" s="473"/>
      <c r="AH180" s="473"/>
      <c r="AI180" s="473"/>
      <c r="AJ180" s="473"/>
      <c r="AK180" s="472">
        <f>IF(C180=0,0,VLOOKUP(C180,Tabelle1!$A$2:$G$160,7,FALSE))</f>
        <v>0</v>
      </c>
      <c r="AL180" s="472"/>
      <c r="AM180" s="472"/>
      <c r="AN180" s="472"/>
      <c r="AO180" s="472"/>
      <c r="AP180" s="504">
        <f t="shared" si="4"/>
        <v>0</v>
      </c>
      <c r="AQ180" s="505"/>
      <c r="AR180" s="505"/>
      <c r="AS180" s="505"/>
      <c r="AT180" s="505"/>
      <c r="AU180" s="506"/>
      <c r="AV180" s="507">
        <f t="shared" si="5"/>
        <v>0</v>
      </c>
      <c r="AW180" s="508"/>
      <c r="AX180" s="508"/>
      <c r="AY180" s="508"/>
      <c r="AZ180" s="508"/>
      <c r="BA180" s="509"/>
      <c r="BB180" s="42"/>
      <c r="BE180" s="480">
        <f>IF(C180=0,0,VLOOKUP(C180,Tabelle1!$A$2:$D$160,4,FALSE))</f>
        <v>0</v>
      </c>
      <c r="BF180" s="481"/>
      <c r="BG180" s="481"/>
      <c r="BH180" s="482"/>
      <c r="BK180" s="297">
        <f>$BE$180</f>
        <v>0</v>
      </c>
    </row>
    <row r="181" spans="1:63" s="18" customFormat="1" ht="19.5" customHeight="1" hidden="1" thickBot="1" thickTop="1">
      <c r="A181" s="208">
        <v>63</v>
      </c>
      <c r="B181" s="205" t="b">
        <f t="shared" si="8"/>
        <v>0</v>
      </c>
      <c r="C181" s="486">
        <f t="shared" si="6"/>
        <v>0</v>
      </c>
      <c r="D181" s="487"/>
      <c r="E181" s="191"/>
      <c r="F181" s="493">
        <f t="shared" si="7"/>
      </c>
      <c r="G181" s="494"/>
      <c r="H181" s="494"/>
      <c r="I181" s="494"/>
      <c r="J181" s="494"/>
      <c r="K181" s="494"/>
      <c r="L181" s="494"/>
      <c r="M181" s="494"/>
      <c r="N181" s="494"/>
      <c r="O181" s="494"/>
      <c r="P181" s="494"/>
      <c r="Q181" s="494"/>
      <c r="R181" s="495"/>
      <c r="S181" s="496"/>
      <c r="T181" s="497"/>
      <c r="U181" s="498"/>
      <c r="V181" s="510">
        <f>$BE$181</f>
        <v>0</v>
      </c>
      <c r="W181" s="511">
        <f>$BE$181</f>
        <v>0</v>
      </c>
      <c r="X181" s="511">
        <f>$BE$181</f>
        <v>0</v>
      </c>
      <c r="Y181" s="512">
        <f>$BE$181</f>
        <v>0</v>
      </c>
      <c r="Z181" s="513">
        <f>IF(C181=0,0,VLOOKUP(C181,Tabelle1!$A$2:$F$160,6,FALSE))</f>
        <v>0</v>
      </c>
      <c r="AA181" s="513"/>
      <c r="AB181" s="513"/>
      <c r="AC181" s="513"/>
      <c r="AD181" s="513"/>
      <c r="AE181" s="513"/>
      <c r="AF181" s="473">
        <f t="shared" si="3"/>
        <v>0</v>
      </c>
      <c r="AG181" s="473"/>
      <c r="AH181" s="473"/>
      <c r="AI181" s="473"/>
      <c r="AJ181" s="473"/>
      <c r="AK181" s="472">
        <f>IF(C181=0,0,VLOOKUP(C181,Tabelle1!$A$2:$G$160,7,FALSE))</f>
        <v>0</v>
      </c>
      <c r="AL181" s="472"/>
      <c r="AM181" s="472"/>
      <c r="AN181" s="472"/>
      <c r="AO181" s="472"/>
      <c r="AP181" s="504">
        <f t="shared" si="4"/>
        <v>0</v>
      </c>
      <c r="AQ181" s="505"/>
      <c r="AR181" s="505"/>
      <c r="AS181" s="505"/>
      <c r="AT181" s="505"/>
      <c r="AU181" s="506"/>
      <c r="AV181" s="507">
        <f t="shared" si="5"/>
        <v>0</v>
      </c>
      <c r="AW181" s="508"/>
      <c r="AX181" s="508"/>
      <c r="AY181" s="508"/>
      <c r="AZ181" s="508"/>
      <c r="BA181" s="509"/>
      <c r="BB181" s="42"/>
      <c r="BE181" s="480">
        <f>IF(C181=0,0,VLOOKUP(C181,Tabelle1!$A$2:$D$160,4,FALSE))</f>
        <v>0</v>
      </c>
      <c r="BF181" s="481"/>
      <c r="BG181" s="481"/>
      <c r="BH181" s="482"/>
      <c r="BK181" s="297">
        <f>$BE$181</f>
        <v>0</v>
      </c>
    </row>
    <row r="182" spans="1:63" s="18" customFormat="1" ht="19.5" customHeight="1" hidden="1" thickBot="1" thickTop="1">
      <c r="A182" s="208">
        <v>64</v>
      </c>
      <c r="B182" s="205" t="b">
        <f t="shared" si="8"/>
        <v>0</v>
      </c>
      <c r="C182" s="486">
        <f t="shared" si="6"/>
        <v>0</v>
      </c>
      <c r="D182" s="487"/>
      <c r="E182" s="191"/>
      <c r="F182" s="493">
        <f t="shared" si="7"/>
      </c>
      <c r="G182" s="494"/>
      <c r="H182" s="494"/>
      <c r="I182" s="494"/>
      <c r="J182" s="494"/>
      <c r="K182" s="494"/>
      <c r="L182" s="494"/>
      <c r="M182" s="494"/>
      <c r="N182" s="494"/>
      <c r="O182" s="494"/>
      <c r="P182" s="494"/>
      <c r="Q182" s="494"/>
      <c r="R182" s="495"/>
      <c r="S182" s="496"/>
      <c r="T182" s="497"/>
      <c r="U182" s="498"/>
      <c r="V182" s="510">
        <f>$BE$182</f>
        <v>0</v>
      </c>
      <c r="W182" s="511">
        <f>$BE$182</f>
        <v>0</v>
      </c>
      <c r="X182" s="511">
        <f>$BE$182</f>
        <v>0</v>
      </c>
      <c r="Y182" s="512">
        <f>$BE$182</f>
        <v>0</v>
      </c>
      <c r="Z182" s="513">
        <f>IF(C182=0,0,VLOOKUP(C182,Tabelle1!$A$2:$F$160,6,FALSE))</f>
        <v>0</v>
      </c>
      <c r="AA182" s="513"/>
      <c r="AB182" s="513"/>
      <c r="AC182" s="513"/>
      <c r="AD182" s="513"/>
      <c r="AE182" s="513"/>
      <c r="AF182" s="473">
        <f t="shared" si="3"/>
        <v>0</v>
      </c>
      <c r="AG182" s="473"/>
      <c r="AH182" s="473"/>
      <c r="AI182" s="473"/>
      <c r="AJ182" s="473"/>
      <c r="AK182" s="472">
        <f>IF(C182=0,0,VLOOKUP(C182,Tabelle1!$A$2:$G$160,7,FALSE))</f>
        <v>0</v>
      </c>
      <c r="AL182" s="472"/>
      <c r="AM182" s="472"/>
      <c r="AN182" s="472"/>
      <c r="AO182" s="472"/>
      <c r="AP182" s="504">
        <f t="shared" si="4"/>
        <v>0</v>
      </c>
      <c r="AQ182" s="505"/>
      <c r="AR182" s="505"/>
      <c r="AS182" s="505"/>
      <c r="AT182" s="505"/>
      <c r="AU182" s="506"/>
      <c r="AV182" s="507">
        <f t="shared" si="5"/>
        <v>0</v>
      </c>
      <c r="AW182" s="508"/>
      <c r="AX182" s="508"/>
      <c r="AY182" s="508"/>
      <c r="AZ182" s="508"/>
      <c r="BA182" s="509"/>
      <c r="BB182" s="42"/>
      <c r="BE182" s="480">
        <f>IF(C182=0,0,VLOOKUP(C182,Tabelle1!$A$2:$D$160,4,FALSE))</f>
        <v>0</v>
      </c>
      <c r="BF182" s="481"/>
      <c r="BG182" s="481"/>
      <c r="BH182" s="482"/>
      <c r="BK182" s="297">
        <f>$BE$182</f>
        <v>0</v>
      </c>
    </row>
    <row r="183" spans="1:63" s="18" customFormat="1" ht="19.5" customHeight="1" hidden="1" thickBot="1" thickTop="1">
      <c r="A183" s="208">
        <v>65</v>
      </c>
      <c r="B183" s="205" t="b">
        <f t="shared" si="8"/>
        <v>0</v>
      </c>
      <c r="C183" s="486">
        <f t="shared" si="6"/>
        <v>0</v>
      </c>
      <c r="D183" s="487"/>
      <c r="E183" s="191"/>
      <c r="F183" s="493">
        <f t="shared" si="7"/>
      </c>
      <c r="G183" s="494"/>
      <c r="H183" s="494"/>
      <c r="I183" s="494"/>
      <c r="J183" s="494"/>
      <c r="K183" s="494"/>
      <c r="L183" s="494"/>
      <c r="M183" s="494"/>
      <c r="N183" s="494"/>
      <c r="O183" s="494"/>
      <c r="P183" s="494"/>
      <c r="Q183" s="494"/>
      <c r="R183" s="495"/>
      <c r="S183" s="496"/>
      <c r="T183" s="497"/>
      <c r="U183" s="498"/>
      <c r="V183" s="510">
        <f>$BE$183</f>
        <v>0</v>
      </c>
      <c r="W183" s="511">
        <f>$BE$183</f>
        <v>0</v>
      </c>
      <c r="X183" s="511">
        <f>$BE$183</f>
        <v>0</v>
      </c>
      <c r="Y183" s="512">
        <f>$BE$183</f>
        <v>0</v>
      </c>
      <c r="Z183" s="513">
        <f>IF(C183=0,0,VLOOKUP(C183,Tabelle1!$A$2:$F$160,6,FALSE))</f>
        <v>0</v>
      </c>
      <c r="AA183" s="513"/>
      <c r="AB183" s="513"/>
      <c r="AC183" s="513"/>
      <c r="AD183" s="513"/>
      <c r="AE183" s="513"/>
      <c r="AF183" s="473">
        <f t="shared" si="3"/>
        <v>0</v>
      </c>
      <c r="AG183" s="473"/>
      <c r="AH183" s="473"/>
      <c r="AI183" s="473"/>
      <c r="AJ183" s="473"/>
      <c r="AK183" s="472">
        <f>IF(C183=0,0,VLOOKUP(C183,Tabelle1!$A$2:$G$160,7,FALSE))</f>
        <v>0</v>
      </c>
      <c r="AL183" s="472"/>
      <c r="AM183" s="472"/>
      <c r="AN183" s="472"/>
      <c r="AO183" s="472"/>
      <c r="AP183" s="504">
        <f t="shared" si="4"/>
        <v>0</v>
      </c>
      <c r="AQ183" s="505"/>
      <c r="AR183" s="505"/>
      <c r="AS183" s="505"/>
      <c r="AT183" s="505"/>
      <c r="AU183" s="506"/>
      <c r="AV183" s="507">
        <f t="shared" si="5"/>
        <v>0</v>
      </c>
      <c r="AW183" s="508"/>
      <c r="AX183" s="508"/>
      <c r="AY183" s="508"/>
      <c r="AZ183" s="508"/>
      <c r="BA183" s="509"/>
      <c r="BB183" s="42"/>
      <c r="BE183" s="480">
        <f>IF(C183=0,0,VLOOKUP(C183,Tabelle1!$A$2:$D$160,4,FALSE))</f>
        <v>0</v>
      </c>
      <c r="BF183" s="481"/>
      <c r="BG183" s="481"/>
      <c r="BH183" s="482"/>
      <c r="BK183" s="297">
        <f>$BE$183</f>
        <v>0</v>
      </c>
    </row>
    <row r="184" spans="1:63" s="18" customFormat="1" ht="19.5" customHeight="1" hidden="1" thickBot="1" thickTop="1">
      <c r="A184" s="208">
        <v>66</v>
      </c>
      <c r="B184" s="205" t="b">
        <f t="shared" si="8"/>
        <v>0</v>
      </c>
      <c r="C184" s="486">
        <f t="shared" si="6"/>
        <v>0</v>
      </c>
      <c r="D184" s="487"/>
      <c r="E184" s="191"/>
      <c r="F184" s="493">
        <f t="shared" si="7"/>
      </c>
      <c r="G184" s="494"/>
      <c r="H184" s="494"/>
      <c r="I184" s="494"/>
      <c r="J184" s="494"/>
      <c r="K184" s="494"/>
      <c r="L184" s="494"/>
      <c r="M184" s="494"/>
      <c r="N184" s="494"/>
      <c r="O184" s="494"/>
      <c r="P184" s="494"/>
      <c r="Q184" s="494"/>
      <c r="R184" s="495"/>
      <c r="S184" s="496"/>
      <c r="T184" s="497"/>
      <c r="U184" s="498"/>
      <c r="V184" s="510">
        <f>$BE$184</f>
        <v>0</v>
      </c>
      <c r="W184" s="511">
        <f>$BE$184</f>
        <v>0</v>
      </c>
      <c r="X184" s="511">
        <f>$BE$184</f>
        <v>0</v>
      </c>
      <c r="Y184" s="512">
        <f>$BE$184</f>
        <v>0</v>
      </c>
      <c r="Z184" s="513">
        <f>IF(C184=0,0,VLOOKUP(C184,Tabelle1!$A$2:$F$160,6,FALSE))</f>
        <v>0</v>
      </c>
      <c r="AA184" s="513"/>
      <c r="AB184" s="513"/>
      <c r="AC184" s="513"/>
      <c r="AD184" s="513"/>
      <c r="AE184" s="513"/>
      <c r="AF184" s="473">
        <f aca="true" t="shared" si="9" ref="AF184:AF218">IF(ISERROR(V184*Z184),0,V184*Z184)</f>
        <v>0</v>
      </c>
      <c r="AG184" s="473"/>
      <c r="AH184" s="473"/>
      <c r="AI184" s="473"/>
      <c r="AJ184" s="473"/>
      <c r="AK184" s="472">
        <f>IF(C184=0,0,VLOOKUP(C184,Tabelle1!$A$2:$G$160,7,FALSE))</f>
        <v>0</v>
      </c>
      <c r="AL184" s="472"/>
      <c r="AM184" s="472"/>
      <c r="AN184" s="472"/>
      <c r="AO184" s="472"/>
      <c r="AP184" s="504">
        <f aca="true" t="shared" si="10" ref="AP184:AP218">IF(S184&gt;0,AF184*AK184,0)</f>
        <v>0</v>
      </c>
      <c r="AQ184" s="505"/>
      <c r="AR184" s="505"/>
      <c r="AS184" s="505"/>
      <c r="AT184" s="505"/>
      <c r="AU184" s="506"/>
      <c r="AV184" s="507">
        <f aca="true" t="shared" si="11" ref="AV184:AV218">IF(S184&gt;0,S184*AP184,0)</f>
        <v>0</v>
      </c>
      <c r="AW184" s="508"/>
      <c r="AX184" s="508"/>
      <c r="AY184" s="508"/>
      <c r="AZ184" s="508"/>
      <c r="BA184" s="509"/>
      <c r="BB184" s="42"/>
      <c r="BE184" s="480">
        <f>IF(C184=0,0,VLOOKUP(C184,Tabelle1!$A$2:$D$160,4,FALSE))</f>
        <v>0</v>
      </c>
      <c r="BF184" s="481"/>
      <c r="BG184" s="481"/>
      <c r="BH184" s="482"/>
      <c r="BK184" s="297">
        <f>$BE$184</f>
        <v>0</v>
      </c>
    </row>
    <row r="185" spans="1:63" s="18" customFormat="1" ht="19.5" customHeight="1" hidden="1" thickBot="1" thickTop="1">
      <c r="A185" s="208">
        <v>67</v>
      </c>
      <c r="B185" s="205" t="b">
        <f t="shared" si="8"/>
        <v>0</v>
      </c>
      <c r="C185" s="486">
        <f aca="true" t="shared" si="12" ref="C185:C218">C77</f>
        <v>0</v>
      </c>
      <c r="D185" s="487"/>
      <c r="E185" s="191"/>
      <c r="F185" s="493">
        <f t="shared" si="7"/>
      </c>
      <c r="G185" s="494"/>
      <c r="H185" s="494"/>
      <c r="I185" s="494"/>
      <c r="J185" s="494"/>
      <c r="K185" s="494"/>
      <c r="L185" s="494"/>
      <c r="M185" s="494"/>
      <c r="N185" s="494"/>
      <c r="O185" s="494"/>
      <c r="P185" s="494"/>
      <c r="Q185" s="494"/>
      <c r="R185" s="495"/>
      <c r="S185" s="496"/>
      <c r="T185" s="497"/>
      <c r="U185" s="498"/>
      <c r="V185" s="510">
        <f>$BE$185</f>
        <v>0</v>
      </c>
      <c r="W185" s="511">
        <f>$BE$185</f>
        <v>0</v>
      </c>
      <c r="X185" s="511">
        <f>$BE$185</f>
        <v>0</v>
      </c>
      <c r="Y185" s="512">
        <f>$BE$185</f>
        <v>0</v>
      </c>
      <c r="Z185" s="513">
        <f>IF(C185=0,0,VLOOKUP(C185,Tabelle1!$A$2:$F$160,6,FALSE))</f>
        <v>0</v>
      </c>
      <c r="AA185" s="513"/>
      <c r="AB185" s="513"/>
      <c r="AC185" s="513"/>
      <c r="AD185" s="513"/>
      <c r="AE185" s="513"/>
      <c r="AF185" s="473">
        <f t="shared" si="9"/>
        <v>0</v>
      </c>
      <c r="AG185" s="473"/>
      <c r="AH185" s="473"/>
      <c r="AI185" s="473"/>
      <c r="AJ185" s="473"/>
      <c r="AK185" s="472">
        <f>IF(C185=0,0,VLOOKUP(C185,Tabelle1!$A$2:$G$160,7,FALSE))</f>
        <v>0</v>
      </c>
      <c r="AL185" s="472"/>
      <c r="AM185" s="472"/>
      <c r="AN185" s="472"/>
      <c r="AO185" s="472"/>
      <c r="AP185" s="504">
        <f t="shared" si="10"/>
        <v>0</v>
      </c>
      <c r="AQ185" s="505"/>
      <c r="AR185" s="505"/>
      <c r="AS185" s="505"/>
      <c r="AT185" s="505"/>
      <c r="AU185" s="506"/>
      <c r="AV185" s="507">
        <f t="shared" si="11"/>
        <v>0</v>
      </c>
      <c r="AW185" s="508"/>
      <c r="AX185" s="508"/>
      <c r="AY185" s="508"/>
      <c r="AZ185" s="508"/>
      <c r="BA185" s="509"/>
      <c r="BB185" s="42"/>
      <c r="BE185" s="480">
        <f>IF(C185=0,0,VLOOKUP(C185,Tabelle1!$A$2:$D$160,4,FALSE))</f>
        <v>0</v>
      </c>
      <c r="BF185" s="481"/>
      <c r="BG185" s="481"/>
      <c r="BH185" s="482"/>
      <c r="BK185" s="297">
        <f>$BE$185</f>
        <v>0</v>
      </c>
    </row>
    <row r="186" spans="1:63" s="18" customFormat="1" ht="19.5" customHeight="1" hidden="1" thickBot="1" thickTop="1">
      <c r="A186" s="208">
        <v>68</v>
      </c>
      <c r="B186" s="205" t="b">
        <f t="shared" si="8"/>
        <v>0</v>
      </c>
      <c r="C186" s="486">
        <f t="shared" si="12"/>
        <v>0</v>
      </c>
      <c r="D186" s="487"/>
      <c r="E186" s="191"/>
      <c r="F186" s="493">
        <f aca="true" t="shared" si="13" ref="F186:F218">F78</f>
      </c>
      <c r="G186" s="494"/>
      <c r="H186" s="494"/>
      <c r="I186" s="494"/>
      <c r="J186" s="494"/>
      <c r="K186" s="494"/>
      <c r="L186" s="494"/>
      <c r="M186" s="494"/>
      <c r="N186" s="494"/>
      <c r="O186" s="494"/>
      <c r="P186" s="494"/>
      <c r="Q186" s="494"/>
      <c r="R186" s="495"/>
      <c r="S186" s="496"/>
      <c r="T186" s="497"/>
      <c r="U186" s="498"/>
      <c r="V186" s="510">
        <f>$BE$186</f>
        <v>0</v>
      </c>
      <c r="W186" s="511">
        <f>$BE$186</f>
        <v>0</v>
      </c>
      <c r="X186" s="511">
        <f>$BE$186</f>
        <v>0</v>
      </c>
      <c r="Y186" s="512">
        <f>$BE$186</f>
        <v>0</v>
      </c>
      <c r="Z186" s="513">
        <f>IF(C186=0,0,VLOOKUP(C186,Tabelle1!$A$2:$F$160,6,FALSE))</f>
        <v>0</v>
      </c>
      <c r="AA186" s="513"/>
      <c r="AB186" s="513"/>
      <c r="AC186" s="513"/>
      <c r="AD186" s="513"/>
      <c r="AE186" s="513"/>
      <c r="AF186" s="473">
        <f t="shared" si="9"/>
        <v>0</v>
      </c>
      <c r="AG186" s="473"/>
      <c r="AH186" s="473"/>
      <c r="AI186" s="473"/>
      <c r="AJ186" s="473"/>
      <c r="AK186" s="472">
        <f>IF(C186=0,0,VLOOKUP(C186,Tabelle1!$A$2:$G$160,7,FALSE))</f>
        <v>0</v>
      </c>
      <c r="AL186" s="472"/>
      <c r="AM186" s="472"/>
      <c r="AN186" s="472"/>
      <c r="AO186" s="472"/>
      <c r="AP186" s="504">
        <f t="shared" si="10"/>
        <v>0</v>
      </c>
      <c r="AQ186" s="505"/>
      <c r="AR186" s="505"/>
      <c r="AS186" s="505"/>
      <c r="AT186" s="505"/>
      <c r="AU186" s="506"/>
      <c r="AV186" s="507">
        <f t="shared" si="11"/>
        <v>0</v>
      </c>
      <c r="AW186" s="508"/>
      <c r="AX186" s="508"/>
      <c r="AY186" s="508"/>
      <c r="AZ186" s="508"/>
      <c r="BA186" s="509"/>
      <c r="BB186" s="42"/>
      <c r="BE186" s="480">
        <f>IF(C186=0,0,VLOOKUP(C186,Tabelle1!$A$2:$D$160,4,FALSE))</f>
        <v>0</v>
      </c>
      <c r="BF186" s="481"/>
      <c r="BG186" s="481"/>
      <c r="BH186" s="482"/>
      <c r="BK186" s="297">
        <f>$BE$186</f>
        <v>0</v>
      </c>
    </row>
    <row r="187" spans="1:63" s="18" customFormat="1" ht="19.5" customHeight="1" hidden="1" thickBot="1" thickTop="1">
      <c r="A187" s="208">
        <v>69</v>
      </c>
      <c r="B187" s="205" t="b">
        <f t="shared" si="8"/>
        <v>0</v>
      </c>
      <c r="C187" s="486">
        <f t="shared" si="12"/>
        <v>0</v>
      </c>
      <c r="D187" s="487"/>
      <c r="E187" s="191"/>
      <c r="F187" s="493">
        <f t="shared" si="13"/>
      </c>
      <c r="G187" s="494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5"/>
      <c r="S187" s="496"/>
      <c r="T187" s="497"/>
      <c r="U187" s="498"/>
      <c r="V187" s="510">
        <f>$BE$187</f>
        <v>0</v>
      </c>
      <c r="W187" s="511">
        <f>$BE$187</f>
        <v>0</v>
      </c>
      <c r="X187" s="511">
        <f>$BE$187</f>
        <v>0</v>
      </c>
      <c r="Y187" s="512">
        <f>$BE$187</f>
        <v>0</v>
      </c>
      <c r="Z187" s="513">
        <f>IF(C187=0,0,VLOOKUP(C187,Tabelle1!$A$2:$F$160,6,FALSE))</f>
        <v>0</v>
      </c>
      <c r="AA187" s="513"/>
      <c r="AB187" s="513"/>
      <c r="AC187" s="513"/>
      <c r="AD187" s="513"/>
      <c r="AE187" s="513"/>
      <c r="AF187" s="473">
        <f t="shared" si="9"/>
        <v>0</v>
      </c>
      <c r="AG187" s="473"/>
      <c r="AH187" s="473"/>
      <c r="AI187" s="473"/>
      <c r="AJ187" s="473"/>
      <c r="AK187" s="472">
        <f>IF(C187=0,0,VLOOKUP(C187,Tabelle1!$A$2:$G$160,7,FALSE))</f>
        <v>0</v>
      </c>
      <c r="AL187" s="472"/>
      <c r="AM187" s="472"/>
      <c r="AN187" s="472"/>
      <c r="AO187" s="472"/>
      <c r="AP187" s="504">
        <f t="shared" si="10"/>
        <v>0</v>
      </c>
      <c r="AQ187" s="505"/>
      <c r="AR187" s="505"/>
      <c r="AS187" s="505"/>
      <c r="AT187" s="505"/>
      <c r="AU187" s="506"/>
      <c r="AV187" s="507">
        <f t="shared" si="11"/>
        <v>0</v>
      </c>
      <c r="AW187" s="508"/>
      <c r="AX187" s="508"/>
      <c r="AY187" s="508"/>
      <c r="AZ187" s="508"/>
      <c r="BA187" s="509"/>
      <c r="BB187" s="42"/>
      <c r="BE187" s="480">
        <f>IF(C187=0,0,VLOOKUP(C187,Tabelle1!$A$2:$D$160,4,FALSE))</f>
        <v>0</v>
      </c>
      <c r="BF187" s="481"/>
      <c r="BG187" s="481"/>
      <c r="BH187" s="482"/>
      <c r="BK187" s="297">
        <f>$BE$187</f>
        <v>0</v>
      </c>
    </row>
    <row r="188" spans="1:63" s="18" customFormat="1" ht="19.5" customHeight="1" hidden="1" thickBot="1" thickTop="1">
      <c r="A188" s="208">
        <v>70</v>
      </c>
      <c r="B188" s="205" t="b">
        <f t="shared" si="8"/>
        <v>0</v>
      </c>
      <c r="C188" s="486">
        <f t="shared" si="12"/>
        <v>0</v>
      </c>
      <c r="D188" s="487"/>
      <c r="E188" s="191"/>
      <c r="F188" s="493">
        <f t="shared" si="13"/>
      </c>
      <c r="G188" s="494"/>
      <c r="H188" s="494"/>
      <c r="I188" s="494"/>
      <c r="J188" s="494"/>
      <c r="K188" s="494"/>
      <c r="L188" s="494"/>
      <c r="M188" s="494"/>
      <c r="N188" s="494"/>
      <c r="O188" s="494"/>
      <c r="P188" s="494"/>
      <c r="Q188" s="494"/>
      <c r="R188" s="495"/>
      <c r="S188" s="496"/>
      <c r="T188" s="497"/>
      <c r="U188" s="498"/>
      <c r="V188" s="510">
        <f>$BE$188</f>
        <v>0</v>
      </c>
      <c r="W188" s="511">
        <f>$BE$188</f>
        <v>0</v>
      </c>
      <c r="X188" s="511">
        <f>$BE$188</f>
        <v>0</v>
      </c>
      <c r="Y188" s="512">
        <f>$BE$188</f>
        <v>0</v>
      </c>
      <c r="Z188" s="513">
        <f>IF(C188=0,0,VLOOKUP(C188,Tabelle1!$A$2:$F$160,6,FALSE))</f>
        <v>0</v>
      </c>
      <c r="AA188" s="513"/>
      <c r="AB188" s="513"/>
      <c r="AC188" s="513"/>
      <c r="AD188" s="513"/>
      <c r="AE188" s="513"/>
      <c r="AF188" s="473">
        <f t="shared" si="9"/>
        <v>0</v>
      </c>
      <c r="AG188" s="473"/>
      <c r="AH188" s="473"/>
      <c r="AI188" s="473"/>
      <c r="AJ188" s="473"/>
      <c r="AK188" s="472">
        <f>IF(C188=0,0,VLOOKUP(C188,Tabelle1!$A$2:$G$160,7,FALSE))</f>
        <v>0</v>
      </c>
      <c r="AL188" s="472"/>
      <c r="AM188" s="472"/>
      <c r="AN188" s="472"/>
      <c r="AO188" s="472"/>
      <c r="AP188" s="504">
        <f t="shared" si="10"/>
        <v>0</v>
      </c>
      <c r="AQ188" s="505"/>
      <c r="AR188" s="505"/>
      <c r="AS188" s="505"/>
      <c r="AT188" s="505"/>
      <c r="AU188" s="506"/>
      <c r="AV188" s="507">
        <f t="shared" si="11"/>
        <v>0</v>
      </c>
      <c r="AW188" s="508"/>
      <c r="AX188" s="508"/>
      <c r="AY188" s="508"/>
      <c r="AZ188" s="508"/>
      <c r="BA188" s="509"/>
      <c r="BB188" s="42"/>
      <c r="BE188" s="480">
        <f>IF(C188=0,0,VLOOKUP(C188,Tabelle1!$A$2:$D$160,4,FALSE))</f>
        <v>0</v>
      </c>
      <c r="BF188" s="481"/>
      <c r="BG188" s="481"/>
      <c r="BH188" s="482"/>
      <c r="BK188" s="297">
        <f>$BE$188</f>
        <v>0</v>
      </c>
    </row>
    <row r="189" spans="1:63" s="18" customFormat="1" ht="19.5" customHeight="1" hidden="1" thickBot="1" thickTop="1">
      <c r="A189" s="208">
        <v>71</v>
      </c>
      <c r="B189" s="205" t="b">
        <f t="shared" si="8"/>
        <v>0</v>
      </c>
      <c r="C189" s="486">
        <f t="shared" si="12"/>
        <v>0</v>
      </c>
      <c r="D189" s="487"/>
      <c r="E189" s="191"/>
      <c r="F189" s="493">
        <f t="shared" si="13"/>
      </c>
      <c r="G189" s="494"/>
      <c r="H189" s="494"/>
      <c r="I189" s="494"/>
      <c r="J189" s="494"/>
      <c r="K189" s="494"/>
      <c r="L189" s="494"/>
      <c r="M189" s="494"/>
      <c r="N189" s="494"/>
      <c r="O189" s="494"/>
      <c r="P189" s="494"/>
      <c r="Q189" s="494"/>
      <c r="R189" s="495"/>
      <c r="S189" s="496"/>
      <c r="T189" s="497"/>
      <c r="U189" s="498"/>
      <c r="V189" s="510">
        <f>$BE$189</f>
        <v>0</v>
      </c>
      <c r="W189" s="511">
        <f>$BE$189</f>
        <v>0</v>
      </c>
      <c r="X189" s="511">
        <f>$BE$189</f>
        <v>0</v>
      </c>
      <c r="Y189" s="512">
        <f>$BE$189</f>
        <v>0</v>
      </c>
      <c r="Z189" s="513">
        <f>IF(C189=0,0,VLOOKUP(C189,Tabelle1!$A$2:$F$160,6,FALSE))</f>
        <v>0</v>
      </c>
      <c r="AA189" s="513"/>
      <c r="AB189" s="513"/>
      <c r="AC189" s="513"/>
      <c r="AD189" s="513"/>
      <c r="AE189" s="513"/>
      <c r="AF189" s="473">
        <f t="shared" si="9"/>
        <v>0</v>
      </c>
      <c r="AG189" s="473"/>
      <c r="AH189" s="473"/>
      <c r="AI189" s="473"/>
      <c r="AJ189" s="473"/>
      <c r="AK189" s="472">
        <f>IF(C189=0,0,VLOOKUP(C189,Tabelle1!$A$2:$G$160,7,FALSE))</f>
        <v>0</v>
      </c>
      <c r="AL189" s="472"/>
      <c r="AM189" s="472"/>
      <c r="AN189" s="472"/>
      <c r="AO189" s="472"/>
      <c r="AP189" s="504">
        <f t="shared" si="10"/>
        <v>0</v>
      </c>
      <c r="AQ189" s="505"/>
      <c r="AR189" s="505"/>
      <c r="AS189" s="505"/>
      <c r="AT189" s="505"/>
      <c r="AU189" s="506"/>
      <c r="AV189" s="507">
        <f t="shared" si="11"/>
        <v>0</v>
      </c>
      <c r="AW189" s="508"/>
      <c r="AX189" s="508"/>
      <c r="AY189" s="508"/>
      <c r="AZ189" s="508"/>
      <c r="BA189" s="509"/>
      <c r="BB189" s="42"/>
      <c r="BE189" s="480">
        <f>IF(C189=0,0,VLOOKUP(C189,Tabelle1!$A$2:$D$160,4,FALSE))</f>
        <v>0</v>
      </c>
      <c r="BF189" s="481"/>
      <c r="BG189" s="481"/>
      <c r="BH189" s="482"/>
      <c r="BK189" s="297">
        <f>$BE$189</f>
        <v>0</v>
      </c>
    </row>
    <row r="190" spans="1:63" s="18" customFormat="1" ht="19.5" customHeight="1" hidden="1" thickBot="1" thickTop="1">
      <c r="A190" s="208">
        <v>72</v>
      </c>
      <c r="B190" s="205" t="b">
        <f t="shared" si="8"/>
        <v>0</v>
      </c>
      <c r="C190" s="486">
        <f t="shared" si="12"/>
        <v>0</v>
      </c>
      <c r="D190" s="487"/>
      <c r="E190" s="191"/>
      <c r="F190" s="493">
        <f t="shared" si="13"/>
      </c>
      <c r="G190" s="494"/>
      <c r="H190" s="494"/>
      <c r="I190" s="494"/>
      <c r="J190" s="494"/>
      <c r="K190" s="494"/>
      <c r="L190" s="494"/>
      <c r="M190" s="494"/>
      <c r="N190" s="494"/>
      <c r="O190" s="494"/>
      <c r="P190" s="494"/>
      <c r="Q190" s="494"/>
      <c r="R190" s="495"/>
      <c r="S190" s="496"/>
      <c r="T190" s="497"/>
      <c r="U190" s="498"/>
      <c r="V190" s="510">
        <f>$BE$190</f>
        <v>0</v>
      </c>
      <c r="W190" s="511">
        <f>$BE$190</f>
        <v>0</v>
      </c>
      <c r="X190" s="511">
        <f>$BE$190</f>
        <v>0</v>
      </c>
      <c r="Y190" s="512">
        <f>$BE$190</f>
        <v>0</v>
      </c>
      <c r="Z190" s="513">
        <f>IF(C190=0,0,VLOOKUP(C190,Tabelle1!$A$2:$F$160,6,FALSE))</f>
        <v>0</v>
      </c>
      <c r="AA190" s="513"/>
      <c r="AB190" s="513"/>
      <c r="AC190" s="513"/>
      <c r="AD190" s="513"/>
      <c r="AE190" s="513"/>
      <c r="AF190" s="473">
        <f t="shared" si="9"/>
        <v>0</v>
      </c>
      <c r="AG190" s="473"/>
      <c r="AH190" s="473"/>
      <c r="AI190" s="473"/>
      <c r="AJ190" s="473"/>
      <c r="AK190" s="472">
        <f>IF(C190=0,0,VLOOKUP(C190,Tabelle1!$A$2:$G$160,7,FALSE))</f>
        <v>0</v>
      </c>
      <c r="AL190" s="472"/>
      <c r="AM190" s="472"/>
      <c r="AN190" s="472"/>
      <c r="AO190" s="472"/>
      <c r="AP190" s="504">
        <f t="shared" si="10"/>
        <v>0</v>
      </c>
      <c r="AQ190" s="505"/>
      <c r="AR190" s="505"/>
      <c r="AS190" s="505"/>
      <c r="AT190" s="505"/>
      <c r="AU190" s="506"/>
      <c r="AV190" s="507">
        <f t="shared" si="11"/>
        <v>0</v>
      </c>
      <c r="AW190" s="508"/>
      <c r="AX190" s="508"/>
      <c r="AY190" s="508"/>
      <c r="AZ190" s="508"/>
      <c r="BA190" s="509"/>
      <c r="BB190" s="42"/>
      <c r="BE190" s="480">
        <f>IF(C190=0,0,VLOOKUP(C190,Tabelle1!$A$2:$D$160,4,FALSE))</f>
        <v>0</v>
      </c>
      <c r="BF190" s="481"/>
      <c r="BG190" s="481"/>
      <c r="BH190" s="482"/>
      <c r="BK190" s="297">
        <f>$BE$190</f>
        <v>0</v>
      </c>
    </row>
    <row r="191" spans="1:63" s="18" customFormat="1" ht="19.5" customHeight="1" hidden="1" thickBot="1" thickTop="1">
      <c r="A191" s="208">
        <v>73</v>
      </c>
      <c r="B191" s="205" t="b">
        <f t="shared" si="8"/>
        <v>0</v>
      </c>
      <c r="C191" s="486">
        <f t="shared" si="12"/>
        <v>0</v>
      </c>
      <c r="D191" s="487"/>
      <c r="E191" s="191"/>
      <c r="F191" s="493">
        <f t="shared" si="13"/>
      </c>
      <c r="G191" s="494"/>
      <c r="H191" s="494"/>
      <c r="I191" s="494"/>
      <c r="J191" s="494"/>
      <c r="K191" s="494"/>
      <c r="L191" s="494"/>
      <c r="M191" s="494"/>
      <c r="N191" s="494"/>
      <c r="O191" s="494"/>
      <c r="P191" s="494"/>
      <c r="Q191" s="494"/>
      <c r="R191" s="495"/>
      <c r="S191" s="496"/>
      <c r="T191" s="497"/>
      <c r="U191" s="498"/>
      <c r="V191" s="510">
        <f>$BE$191</f>
        <v>0</v>
      </c>
      <c r="W191" s="511">
        <f>$BE$191</f>
        <v>0</v>
      </c>
      <c r="X191" s="511">
        <f>$BE$191</f>
        <v>0</v>
      </c>
      <c r="Y191" s="512">
        <f>$BE$191</f>
        <v>0</v>
      </c>
      <c r="Z191" s="513">
        <f>IF(C191=0,0,VLOOKUP(C191,Tabelle1!$A$2:$F$160,6,FALSE))</f>
        <v>0</v>
      </c>
      <c r="AA191" s="513"/>
      <c r="AB191" s="513"/>
      <c r="AC191" s="513"/>
      <c r="AD191" s="513"/>
      <c r="AE191" s="513"/>
      <c r="AF191" s="473">
        <f t="shared" si="9"/>
        <v>0</v>
      </c>
      <c r="AG191" s="473"/>
      <c r="AH191" s="473"/>
      <c r="AI191" s="473"/>
      <c r="AJ191" s="473"/>
      <c r="AK191" s="472">
        <f>IF(C191=0,0,VLOOKUP(C191,Tabelle1!$A$2:$G$160,7,FALSE))</f>
        <v>0</v>
      </c>
      <c r="AL191" s="472"/>
      <c r="AM191" s="472"/>
      <c r="AN191" s="472"/>
      <c r="AO191" s="472"/>
      <c r="AP191" s="504">
        <f t="shared" si="10"/>
        <v>0</v>
      </c>
      <c r="AQ191" s="505"/>
      <c r="AR191" s="505"/>
      <c r="AS191" s="505"/>
      <c r="AT191" s="505"/>
      <c r="AU191" s="506"/>
      <c r="AV191" s="507">
        <f t="shared" si="11"/>
        <v>0</v>
      </c>
      <c r="AW191" s="508"/>
      <c r="AX191" s="508"/>
      <c r="AY191" s="508"/>
      <c r="AZ191" s="508"/>
      <c r="BA191" s="509"/>
      <c r="BB191" s="42"/>
      <c r="BE191" s="480">
        <f>IF(C191=0,0,VLOOKUP(C191,Tabelle1!$A$2:$D$160,4,FALSE))</f>
        <v>0</v>
      </c>
      <c r="BF191" s="481"/>
      <c r="BG191" s="481"/>
      <c r="BH191" s="482"/>
      <c r="BK191" s="297">
        <f>$BE$191</f>
        <v>0</v>
      </c>
    </row>
    <row r="192" spans="1:63" s="18" customFormat="1" ht="19.5" customHeight="1" hidden="1" thickBot="1" thickTop="1">
      <c r="A192" s="208">
        <v>74</v>
      </c>
      <c r="B192" s="205" t="b">
        <f t="shared" si="8"/>
        <v>0</v>
      </c>
      <c r="C192" s="486">
        <f t="shared" si="12"/>
        <v>0</v>
      </c>
      <c r="D192" s="487"/>
      <c r="E192" s="191"/>
      <c r="F192" s="493">
        <f t="shared" si="13"/>
      </c>
      <c r="G192" s="494"/>
      <c r="H192" s="494"/>
      <c r="I192" s="494"/>
      <c r="J192" s="494"/>
      <c r="K192" s="494"/>
      <c r="L192" s="494"/>
      <c r="M192" s="494"/>
      <c r="N192" s="494"/>
      <c r="O192" s="494"/>
      <c r="P192" s="494"/>
      <c r="Q192" s="494"/>
      <c r="R192" s="495"/>
      <c r="S192" s="496"/>
      <c r="T192" s="497"/>
      <c r="U192" s="498"/>
      <c r="V192" s="510">
        <f>$BE$192</f>
        <v>0</v>
      </c>
      <c r="W192" s="511">
        <f>$BE$192</f>
        <v>0</v>
      </c>
      <c r="X192" s="511">
        <f>$BE$192</f>
        <v>0</v>
      </c>
      <c r="Y192" s="512">
        <f>$BE$192</f>
        <v>0</v>
      </c>
      <c r="Z192" s="513">
        <f>IF(C192=0,0,VLOOKUP(C192,Tabelle1!$A$2:$F$160,6,FALSE))</f>
        <v>0</v>
      </c>
      <c r="AA192" s="513"/>
      <c r="AB192" s="513"/>
      <c r="AC192" s="513"/>
      <c r="AD192" s="513"/>
      <c r="AE192" s="513"/>
      <c r="AF192" s="473">
        <f t="shared" si="9"/>
        <v>0</v>
      </c>
      <c r="AG192" s="473"/>
      <c r="AH192" s="473"/>
      <c r="AI192" s="473"/>
      <c r="AJ192" s="473"/>
      <c r="AK192" s="472">
        <f>IF(C192=0,0,VLOOKUP(C192,Tabelle1!$A$2:$G$160,7,FALSE))</f>
        <v>0</v>
      </c>
      <c r="AL192" s="472"/>
      <c r="AM192" s="472"/>
      <c r="AN192" s="472"/>
      <c r="AO192" s="472"/>
      <c r="AP192" s="504">
        <f t="shared" si="10"/>
        <v>0</v>
      </c>
      <c r="AQ192" s="505"/>
      <c r="AR192" s="505"/>
      <c r="AS192" s="505"/>
      <c r="AT192" s="505"/>
      <c r="AU192" s="506"/>
      <c r="AV192" s="507">
        <f t="shared" si="11"/>
        <v>0</v>
      </c>
      <c r="AW192" s="508"/>
      <c r="AX192" s="508"/>
      <c r="AY192" s="508"/>
      <c r="AZ192" s="508"/>
      <c r="BA192" s="509"/>
      <c r="BB192" s="42"/>
      <c r="BE192" s="480">
        <f>IF(C192=0,0,VLOOKUP(C192,Tabelle1!$A$2:$D$160,4,FALSE))</f>
        <v>0</v>
      </c>
      <c r="BF192" s="481"/>
      <c r="BG192" s="481"/>
      <c r="BH192" s="482"/>
      <c r="BK192" s="297">
        <f>$BE$192</f>
        <v>0</v>
      </c>
    </row>
    <row r="193" spans="1:63" s="18" customFormat="1" ht="19.5" customHeight="1" hidden="1" thickBot="1" thickTop="1">
      <c r="A193" s="208">
        <v>75</v>
      </c>
      <c r="B193" s="205" t="b">
        <f t="shared" si="8"/>
        <v>0</v>
      </c>
      <c r="C193" s="486">
        <f t="shared" si="12"/>
        <v>0</v>
      </c>
      <c r="D193" s="487"/>
      <c r="E193" s="191"/>
      <c r="F193" s="493">
        <f t="shared" si="13"/>
      </c>
      <c r="G193" s="494"/>
      <c r="H193" s="494"/>
      <c r="I193" s="494"/>
      <c r="J193" s="494"/>
      <c r="K193" s="494"/>
      <c r="L193" s="494"/>
      <c r="M193" s="494"/>
      <c r="N193" s="494"/>
      <c r="O193" s="494"/>
      <c r="P193" s="494"/>
      <c r="Q193" s="494"/>
      <c r="R193" s="495"/>
      <c r="S193" s="496"/>
      <c r="T193" s="497"/>
      <c r="U193" s="498"/>
      <c r="V193" s="510">
        <f>$BE$193</f>
        <v>0</v>
      </c>
      <c r="W193" s="511">
        <f>$BE$193</f>
        <v>0</v>
      </c>
      <c r="X193" s="511">
        <f>$BE$193</f>
        <v>0</v>
      </c>
      <c r="Y193" s="512">
        <f>$BE$193</f>
        <v>0</v>
      </c>
      <c r="Z193" s="513">
        <f>IF(C193=0,0,VLOOKUP(C193,Tabelle1!$A$2:$F$160,6,FALSE))</f>
        <v>0</v>
      </c>
      <c r="AA193" s="513"/>
      <c r="AB193" s="513"/>
      <c r="AC193" s="513"/>
      <c r="AD193" s="513"/>
      <c r="AE193" s="513"/>
      <c r="AF193" s="473">
        <f t="shared" si="9"/>
        <v>0</v>
      </c>
      <c r="AG193" s="473"/>
      <c r="AH193" s="473"/>
      <c r="AI193" s="473"/>
      <c r="AJ193" s="473"/>
      <c r="AK193" s="472">
        <f>IF(C193=0,0,VLOOKUP(C193,Tabelle1!$A$2:$G$160,7,FALSE))</f>
        <v>0</v>
      </c>
      <c r="AL193" s="472"/>
      <c r="AM193" s="472"/>
      <c r="AN193" s="472"/>
      <c r="AO193" s="472"/>
      <c r="AP193" s="504">
        <f t="shared" si="10"/>
        <v>0</v>
      </c>
      <c r="AQ193" s="505"/>
      <c r="AR193" s="505"/>
      <c r="AS193" s="505"/>
      <c r="AT193" s="505"/>
      <c r="AU193" s="506"/>
      <c r="AV193" s="507">
        <f t="shared" si="11"/>
        <v>0</v>
      </c>
      <c r="AW193" s="508"/>
      <c r="AX193" s="508"/>
      <c r="AY193" s="508"/>
      <c r="AZ193" s="508"/>
      <c r="BA193" s="509"/>
      <c r="BB193" s="42"/>
      <c r="BE193" s="480">
        <f>IF(C193=0,0,VLOOKUP(C193,Tabelle1!$A$2:$D$160,4,FALSE))</f>
        <v>0</v>
      </c>
      <c r="BF193" s="481"/>
      <c r="BG193" s="481"/>
      <c r="BH193" s="482"/>
      <c r="BK193" s="297">
        <f>$BE$193</f>
        <v>0</v>
      </c>
    </row>
    <row r="194" spans="1:63" s="18" customFormat="1" ht="19.5" customHeight="1" hidden="1" thickBot="1" thickTop="1">
      <c r="A194" s="208">
        <v>76</v>
      </c>
      <c r="B194" s="205" t="b">
        <f aca="true" t="shared" si="14" ref="B194:B218">B86</f>
        <v>0</v>
      </c>
      <c r="C194" s="486">
        <f t="shared" si="12"/>
        <v>0</v>
      </c>
      <c r="D194" s="487"/>
      <c r="E194" s="191"/>
      <c r="F194" s="493">
        <f t="shared" si="13"/>
      </c>
      <c r="G194" s="494"/>
      <c r="H194" s="494"/>
      <c r="I194" s="494"/>
      <c r="J194" s="494"/>
      <c r="K194" s="494"/>
      <c r="L194" s="494"/>
      <c r="M194" s="494"/>
      <c r="N194" s="494"/>
      <c r="O194" s="494"/>
      <c r="P194" s="494"/>
      <c r="Q194" s="494"/>
      <c r="R194" s="495"/>
      <c r="S194" s="496"/>
      <c r="T194" s="497"/>
      <c r="U194" s="498"/>
      <c r="V194" s="510">
        <f>$BE$194</f>
        <v>0</v>
      </c>
      <c r="W194" s="511">
        <f>$BE$194</f>
        <v>0</v>
      </c>
      <c r="X194" s="511">
        <f>$BE$194</f>
        <v>0</v>
      </c>
      <c r="Y194" s="512">
        <f>$BE$194</f>
        <v>0</v>
      </c>
      <c r="Z194" s="513">
        <f>IF(C194=0,0,VLOOKUP(C194,Tabelle1!$A$2:$F$160,6,FALSE))</f>
        <v>0</v>
      </c>
      <c r="AA194" s="513"/>
      <c r="AB194" s="513"/>
      <c r="AC194" s="513"/>
      <c r="AD194" s="513"/>
      <c r="AE194" s="513"/>
      <c r="AF194" s="473">
        <f t="shared" si="9"/>
        <v>0</v>
      </c>
      <c r="AG194" s="473"/>
      <c r="AH194" s="473"/>
      <c r="AI194" s="473"/>
      <c r="AJ194" s="473"/>
      <c r="AK194" s="472">
        <f>IF(C194=0,0,VLOOKUP(C194,Tabelle1!$A$2:$G$160,7,FALSE))</f>
        <v>0</v>
      </c>
      <c r="AL194" s="472"/>
      <c r="AM194" s="472"/>
      <c r="AN194" s="472"/>
      <c r="AO194" s="472"/>
      <c r="AP194" s="504">
        <f t="shared" si="10"/>
        <v>0</v>
      </c>
      <c r="AQ194" s="505"/>
      <c r="AR194" s="505"/>
      <c r="AS194" s="505"/>
      <c r="AT194" s="505"/>
      <c r="AU194" s="506"/>
      <c r="AV194" s="507">
        <f t="shared" si="11"/>
        <v>0</v>
      </c>
      <c r="AW194" s="508"/>
      <c r="AX194" s="508"/>
      <c r="AY194" s="508"/>
      <c r="AZ194" s="508"/>
      <c r="BA194" s="509"/>
      <c r="BB194" s="42"/>
      <c r="BE194" s="480">
        <f>IF(C194=0,0,VLOOKUP(C194,Tabelle1!$A$2:$D$160,4,FALSE))</f>
        <v>0</v>
      </c>
      <c r="BF194" s="481"/>
      <c r="BG194" s="481"/>
      <c r="BH194" s="482"/>
      <c r="BK194" s="297">
        <f>$BE$194</f>
        <v>0</v>
      </c>
    </row>
    <row r="195" spans="1:63" s="18" customFormat="1" ht="19.5" customHeight="1" hidden="1" thickBot="1" thickTop="1">
      <c r="A195" s="208">
        <v>77</v>
      </c>
      <c r="B195" s="205" t="b">
        <f t="shared" si="14"/>
        <v>0</v>
      </c>
      <c r="C195" s="486">
        <f t="shared" si="12"/>
        <v>0</v>
      </c>
      <c r="D195" s="487"/>
      <c r="E195" s="191"/>
      <c r="F195" s="493">
        <f t="shared" si="13"/>
      </c>
      <c r="G195" s="494"/>
      <c r="H195" s="494"/>
      <c r="I195" s="494"/>
      <c r="J195" s="494"/>
      <c r="K195" s="494"/>
      <c r="L195" s="494"/>
      <c r="M195" s="494"/>
      <c r="N195" s="494"/>
      <c r="O195" s="494"/>
      <c r="P195" s="494"/>
      <c r="Q195" s="494"/>
      <c r="R195" s="495"/>
      <c r="S195" s="496"/>
      <c r="T195" s="497"/>
      <c r="U195" s="498"/>
      <c r="V195" s="510">
        <f>$BE$195</f>
        <v>0</v>
      </c>
      <c r="W195" s="511">
        <f>$BE$195</f>
        <v>0</v>
      </c>
      <c r="X195" s="511">
        <f>$BE$195</f>
        <v>0</v>
      </c>
      <c r="Y195" s="512">
        <f>$BE$195</f>
        <v>0</v>
      </c>
      <c r="Z195" s="513">
        <f>IF(C195=0,0,VLOOKUP(C195,Tabelle1!$A$2:$F$160,6,FALSE))</f>
        <v>0</v>
      </c>
      <c r="AA195" s="513"/>
      <c r="AB195" s="513"/>
      <c r="AC195" s="513"/>
      <c r="AD195" s="513"/>
      <c r="AE195" s="513"/>
      <c r="AF195" s="473">
        <f t="shared" si="9"/>
        <v>0</v>
      </c>
      <c r="AG195" s="473"/>
      <c r="AH195" s="473"/>
      <c r="AI195" s="473"/>
      <c r="AJ195" s="473"/>
      <c r="AK195" s="472">
        <f>IF(C195=0,0,VLOOKUP(C195,Tabelle1!$A$2:$G$160,7,FALSE))</f>
        <v>0</v>
      </c>
      <c r="AL195" s="472"/>
      <c r="AM195" s="472"/>
      <c r="AN195" s="472"/>
      <c r="AO195" s="472"/>
      <c r="AP195" s="504">
        <f t="shared" si="10"/>
        <v>0</v>
      </c>
      <c r="AQ195" s="505"/>
      <c r="AR195" s="505"/>
      <c r="AS195" s="505"/>
      <c r="AT195" s="505"/>
      <c r="AU195" s="506"/>
      <c r="AV195" s="507">
        <f t="shared" si="11"/>
        <v>0</v>
      </c>
      <c r="AW195" s="508"/>
      <c r="AX195" s="508"/>
      <c r="AY195" s="508"/>
      <c r="AZ195" s="508"/>
      <c r="BA195" s="509"/>
      <c r="BB195" s="42"/>
      <c r="BE195" s="480">
        <f>IF(C195=0,0,VLOOKUP(C195,Tabelle1!$A$2:$D$160,4,FALSE))</f>
        <v>0</v>
      </c>
      <c r="BF195" s="481"/>
      <c r="BG195" s="481"/>
      <c r="BH195" s="482"/>
      <c r="BK195" s="297">
        <f>$BE$195</f>
        <v>0</v>
      </c>
    </row>
    <row r="196" spans="1:63" s="18" customFormat="1" ht="19.5" customHeight="1" hidden="1" thickBot="1" thickTop="1">
      <c r="A196" s="208">
        <v>78</v>
      </c>
      <c r="B196" s="205" t="b">
        <f t="shared" si="14"/>
        <v>0</v>
      </c>
      <c r="C196" s="486">
        <f t="shared" si="12"/>
        <v>0</v>
      </c>
      <c r="D196" s="487"/>
      <c r="E196" s="191"/>
      <c r="F196" s="493">
        <f t="shared" si="13"/>
      </c>
      <c r="G196" s="494"/>
      <c r="H196" s="494"/>
      <c r="I196" s="494"/>
      <c r="J196" s="494"/>
      <c r="K196" s="494"/>
      <c r="L196" s="494"/>
      <c r="M196" s="494"/>
      <c r="N196" s="494"/>
      <c r="O196" s="494"/>
      <c r="P196" s="494"/>
      <c r="Q196" s="494"/>
      <c r="R196" s="495"/>
      <c r="S196" s="496"/>
      <c r="T196" s="497"/>
      <c r="U196" s="498"/>
      <c r="V196" s="510">
        <f>$BE$196</f>
        <v>0</v>
      </c>
      <c r="W196" s="511">
        <f>$BE$196</f>
        <v>0</v>
      </c>
      <c r="X196" s="511">
        <f>$BE$196</f>
        <v>0</v>
      </c>
      <c r="Y196" s="512">
        <f>$BE$196</f>
        <v>0</v>
      </c>
      <c r="Z196" s="513">
        <f>IF(C196=0,0,VLOOKUP(C196,Tabelle1!$A$2:$F$160,6,FALSE))</f>
        <v>0</v>
      </c>
      <c r="AA196" s="513"/>
      <c r="AB196" s="513"/>
      <c r="AC196" s="513"/>
      <c r="AD196" s="513"/>
      <c r="AE196" s="513"/>
      <c r="AF196" s="473">
        <f t="shared" si="9"/>
        <v>0</v>
      </c>
      <c r="AG196" s="473"/>
      <c r="AH196" s="473"/>
      <c r="AI196" s="473"/>
      <c r="AJ196" s="473"/>
      <c r="AK196" s="472">
        <f>IF(C196=0,0,VLOOKUP(C196,Tabelle1!$A$2:$G$160,7,FALSE))</f>
        <v>0</v>
      </c>
      <c r="AL196" s="472"/>
      <c r="AM196" s="472"/>
      <c r="AN196" s="472"/>
      <c r="AO196" s="472"/>
      <c r="AP196" s="504">
        <f t="shared" si="10"/>
        <v>0</v>
      </c>
      <c r="AQ196" s="505"/>
      <c r="AR196" s="505"/>
      <c r="AS196" s="505"/>
      <c r="AT196" s="505"/>
      <c r="AU196" s="506"/>
      <c r="AV196" s="507">
        <f t="shared" si="11"/>
        <v>0</v>
      </c>
      <c r="AW196" s="508"/>
      <c r="AX196" s="508"/>
      <c r="AY196" s="508"/>
      <c r="AZ196" s="508"/>
      <c r="BA196" s="509"/>
      <c r="BB196" s="42"/>
      <c r="BE196" s="480">
        <f>IF(C196=0,0,VLOOKUP(C196,Tabelle1!$A$2:$D$160,4,FALSE))</f>
        <v>0</v>
      </c>
      <c r="BF196" s="481"/>
      <c r="BG196" s="481"/>
      <c r="BH196" s="482"/>
      <c r="BK196" s="297">
        <f>$BE$196</f>
        <v>0</v>
      </c>
    </row>
    <row r="197" spans="1:63" s="18" customFormat="1" ht="19.5" customHeight="1" hidden="1" thickBot="1" thickTop="1">
      <c r="A197" s="208">
        <v>79</v>
      </c>
      <c r="B197" s="205" t="b">
        <f t="shared" si="14"/>
        <v>0</v>
      </c>
      <c r="C197" s="486">
        <f t="shared" si="12"/>
        <v>0</v>
      </c>
      <c r="D197" s="487"/>
      <c r="E197" s="191"/>
      <c r="F197" s="493">
        <f t="shared" si="13"/>
      </c>
      <c r="G197" s="494"/>
      <c r="H197" s="494"/>
      <c r="I197" s="494"/>
      <c r="J197" s="494"/>
      <c r="K197" s="494"/>
      <c r="L197" s="494"/>
      <c r="M197" s="494"/>
      <c r="N197" s="494"/>
      <c r="O197" s="494"/>
      <c r="P197" s="494"/>
      <c r="Q197" s="494"/>
      <c r="R197" s="495"/>
      <c r="S197" s="496"/>
      <c r="T197" s="497"/>
      <c r="U197" s="498"/>
      <c r="V197" s="510">
        <f>$BE$197</f>
        <v>0</v>
      </c>
      <c r="W197" s="511">
        <f>$BE$197</f>
        <v>0</v>
      </c>
      <c r="X197" s="511">
        <f>$BE$197</f>
        <v>0</v>
      </c>
      <c r="Y197" s="512">
        <f>$BE$197</f>
        <v>0</v>
      </c>
      <c r="Z197" s="513">
        <f>IF(C197=0,0,VLOOKUP(C197,Tabelle1!$A$2:$F$160,6,FALSE))</f>
        <v>0</v>
      </c>
      <c r="AA197" s="513"/>
      <c r="AB197" s="513"/>
      <c r="AC197" s="513"/>
      <c r="AD197" s="513"/>
      <c r="AE197" s="513"/>
      <c r="AF197" s="473">
        <f t="shared" si="9"/>
        <v>0</v>
      </c>
      <c r="AG197" s="473"/>
      <c r="AH197" s="473"/>
      <c r="AI197" s="473"/>
      <c r="AJ197" s="473"/>
      <c r="AK197" s="472">
        <f>IF(C197=0,0,VLOOKUP(C197,Tabelle1!$A$2:$G$160,7,FALSE))</f>
        <v>0</v>
      </c>
      <c r="AL197" s="472"/>
      <c r="AM197" s="472"/>
      <c r="AN197" s="472"/>
      <c r="AO197" s="472"/>
      <c r="AP197" s="504">
        <f t="shared" si="10"/>
        <v>0</v>
      </c>
      <c r="AQ197" s="505"/>
      <c r="AR197" s="505"/>
      <c r="AS197" s="505"/>
      <c r="AT197" s="505"/>
      <c r="AU197" s="506"/>
      <c r="AV197" s="507">
        <f t="shared" si="11"/>
        <v>0</v>
      </c>
      <c r="AW197" s="508"/>
      <c r="AX197" s="508"/>
      <c r="AY197" s="508"/>
      <c r="AZ197" s="508"/>
      <c r="BA197" s="509"/>
      <c r="BB197" s="42"/>
      <c r="BE197" s="480">
        <f>IF(C197=0,0,VLOOKUP(C197,Tabelle1!$A$2:$D$160,4,FALSE))</f>
        <v>0</v>
      </c>
      <c r="BF197" s="481"/>
      <c r="BG197" s="481"/>
      <c r="BH197" s="482"/>
      <c r="BK197" s="297">
        <f>$BE$197</f>
        <v>0</v>
      </c>
    </row>
    <row r="198" spans="1:63" s="18" customFormat="1" ht="19.5" customHeight="1" hidden="1" thickBot="1" thickTop="1">
      <c r="A198" s="208">
        <v>80</v>
      </c>
      <c r="B198" s="205" t="b">
        <f t="shared" si="14"/>
        <v>0</v>
      </c>
      <c r="C198" s="486">
        <f t="shared" si="12"/>
        <v>0</v>
      </c>
      <c r="D198" s="487"/>
      <c r="E198" s="191"/>
      <c r="F198" s="493">
        <f t="shared" si="13"/>
      </c>
      <c r="G198" s="494"/>
      <c r="H198" s="494"/>
      <c r="I198" s="494"/>
      <c r="J198" s="494"/>
      <c r="K198" s="494"/>
      <c r="L198" s="494"/>
      <c r="M198" s="494"/>
      <c r="N198" s="494"/>
      <c r="O198" s="494"/>
      <c r="P198" s="494"/>
      <c r="Q198" s="494"/>
      <c r="R198" s="495"/>
      <c r="S198" s="496"/>
      <c r="T198" s="497"/>
      <c r="U198" s="498"/>
      <c r="V198" s="510">
        <f>$BE$198</f>
        <v>0</v>
      </c>
      <c r="W198" s="511">
        <f>$BE$198</f>
        <v>0</v>
      </c>
      <c r="X198" s="511">
        <f>$BE$198</f>
        <v>0</v>
      </c>
      <c r="Y198" s="512">
        <f>$BE$198</f>
        <v>0</v>
      </c>
      <c r="Z198" s="513">
        <f>IF(C198=0,0,VLOOKUP(C198,Tabelle1!$A$2:$F$160,6,FALSE))</f>
        <v>0</v>
      </c>
      <c r="AA198" s="513"/>
      <c r="AB198" s="513"/>
      <c r="AC198" s="513"/>
      <c r="AD198" s="513"/>
      <c r="AE198" s="513"/>
      <c r="AF198" s="473">
        <f t="shared" si="9"/>
        <v>0</v>
      </c>
      <c r="AG198" s="473"/>
      <c r="AH198" s="473"/>
      <c r="AI198" s="473"/>
      <c r="AJ198" s="473"/>
      <c r="AK198" s="472">
        <f>IF(C198=0,0,VLOOKUP(C198,Tabelle1!$A$2:$G$160,7,FALSE))</f>
        <v>0</v>
      </c>
      <c r="AL198" s="472"/>
      <c r="AM198" s="472"/>
      <c r="AN198" s="472"/>
      <c r="AO198" s="472"/>
      <c r="AP198" s="504">
        <f t="shared" si="10"/>
        <v>0</v>
      </c>
      <c r="AQ198" s="505"/>
      <c r="AR198" s="505"/>
      <c r="AS198" s="505"/>
      <c r="AT198" s="505"/>
      <c r="AU198" s="506"/>
      <c r="AV198" s="507">
        <f t="shared" si="11"/>
        <v>0</v>
      </c>
      <c r="AW198" s="508"/>
      <c r="AX198" s="508"/>
      <c r="AY198" s="508"/>
      <c r="AZ198" s="508"/>
      <c r="BA198" s="509"/>
      <c r="BB198" s="42"/>
      <c r="BE198" s="480">
        <f>IF(C198=0,0,VLOOKUP(C198,Tabelle1!$A$2:$D$160,4,FALSE))</f>
        <v>0</v>
      </c>
      <c r="BF198" s="481"/>
      <c r="BG198" s="481"/>
      <c r="BH198" s="482"/>
      <c r="BK198" s="297">
        <f>$BE$198</f>
        <v>0</v>
      </c>
    </row>
    <row r="199" spans="1:63" s="18" customFormat="1" ht="19.5" customHeight="1" hidden="1" thickBot="1" thickTop="1">
      <c r="A199" s="208">
        <v>81</v>
      </c>
      <c r="B199" s="205" t="b">
        <f t="shared" si="14"/>
        <v>0</v>
      </c>
      <c r="C199" s="486">
        <f t="shared" si="12"/>
        <v>0</v>
      </c>
      <c r="D199" s="487"/>
      <c r="E199" s="191"/>
      <c r="F199" s="493">
        <f t="shared" si="13"/>
      </c>
      <c r="G199" s="494"/>
      <c r="H199" s="494"/>
      <c r="I199" s="494"/>
      <c r="J199" s="494"/>
      <c r="K199" s="494"/>
      <c r="L199" s="494"/>
      <c r="M199" s="494"/>
      <c r="N199" s="494"/>
      <c r="O199" s="494"/>
      <c r="P199" s="494"/>
      <c r="Q199" s="494"/>
      <c r="R199" s="495"/>
      <c r="S199" s="496"/>
      <c r="T199" s="497"/>
      <c r="U199" s="498"/>
      <c r="V199" s="510">
        <f>$BE$199</f>
        <v>0</v>
      </c>
      <c r="W199" s="511">
        <f>$BE$199</f>
        <v>0</v>
      </c>
      <c r="X199" s="511">
        <f>$BE$199</f>
        <v>0</v>
      </c>
      <c r="Y199" s="512">
        <f>$BE$199</f>
        <v>0</v>
      </c>
      <c r="Z199" s="513">
        <f>IF(C199=0,0,VLOOKUP(C199,Tabelle1!$A$2:$F$160,6,FALSE))</f>
        <v>0</v>
      </c>
      <c r="AA199" s="513"/>
      <c r="AB199" s="513"/>
      <c r="AC199" s="513"/>
      <c r="AD199" s="513"/>
      <c r="AE199" s="513"/>
      <c r="AF199" s="473">
        <f t="shared" si="9"/>
        <v>0</v>
      </c>
      <c r="AG199" s="473"/>
      <c r="AH199" s="473"/>
      <c r="AI199" s="473"/>
      <c r="AJ199" s="473"/>
      <c r="AK199" s="472">
        <f>IF(C199=0,0,VLOOKUP(C199,Tabelle1!$A$2:$G$160,7,FALSE))</f>
        <v>0</v>
      </c>
      <c r="AL199" s="472"/>
      <c r="AM199" s="472"/>
      <c r="AN199" s="472"/>
      <c r="AO199" s="472"/>
      <c r="AP199" s="504">
        <f t="shared" si="10"/>
        <v>0</v>
      </c>
      <c r="AQ199" s="505"/>
      <c r="AR199" s="505"/>
      <c r="AS199" s="505"/>
      <c r="AT199" s="505"/>
      <c r="AU199" s="506"/>
      <c r="AV199" s="507">
        <f t="shared" si="11"/>
        <v>0</v>
      </c>
      <c r="AW199" s="508"/>
      <c r="AX199" s="508"/>
      <c r="AY199" s="508"/>
      <c r="AZ199" s="508"/>
      <c r="BA199" s="509"/>
      <c r="BB199" s="42"/>
      <c r="BE199" s="480">
        <f>IF(C199=0,0,VLOOKUP(C199,Tabelle1!$A$2:$D$160,4,FALSE))</f>
        <v>0</v>
      </c>
      <c r="BF199" s="481"/>
      <c r="BG199" s="481"/>
      <c r="BH199" s="482"/>
      <c r="BK199" s="297">
        <f>$BE$199</f>
        <v>0</v>
      </c>
    </row>
    <row r="200" spans="1:63" s="18" customFormat="1" ht="19.5" customHeight="1" hidden="1" thickBot="1" thickTop="1">
      <c r="A200" s="208">
        <v>82</v>
      </c>
      <c r="B200" s="205" t="b">
        <f t="shared" si="14"/>
        <v>0</v>
      </c>
      <c r="C200" s="486">
        <f t="shared" si="12"/>
        <v>0</v>
      </c>
      <c r="D200" s="487"/>
      <c r="E200" s="191"/>
      <c r="F200" s="493">
        <f t="shared" si="13"/>
      </c>
      <c r="G200" s="494"/>
      <c r="H200" s="494"/>
      <c r="I200" s="494"/>
      <c r="J200" s="494"/>
      <c r="K200" s="494"/>
      <c r="L200" s="494"/>
      <c r="M200" s="494"/>
      <c r="N200" s="494"/>
      <c r="O200" s="494"/>
      <c r="P200" s="494"/>
      <c r="Q200" s="494"/>
      <c r="R200" s="495"/>
      <c r="S200" s="496"/>
      <c r="T200" s="497"/>
      <c r="U200" s="498"/>
      <c r="V200" s="510">
        <f>$BE$200</f>
        <v>0</v>
      </c>
      <c r="W200" s="511">
        <f>$BE$200</f>
        <v>0</v>
      </c>
      <c r="X200" s="511">
        <f>$BE$200</f>
        <v>0</v>
      </c>
      <c r="Y200" s="512">
        <f>$BE$200</f>
        <v>0</v>
      </c>
      <c r="Z200" s="513">
        <f>IF(C200=0,0,VLOOKUP(C200,Tabelle1!$A$2:$F$160,6,FALSE))</f>
        <v>0</v>
      </c>
      <c r="AA200" s="513"/>
      <c r="AB200" s="513"/>
      <c r="AC200" s="513"/>
      <c r="AD200" s="513"/>
      <c r="AE200" s="513"/>
      <c r="AF200" s="473">
        <f t="shared" si="9"/>
        <v>0</v>
      </c>
      <c r="AG200" s="473"/>
      <c r="AH200" s="473"/>
      <c r="AI200" s="473"/>
      <c r="AJ200" s="473"/>
      <c r="AK200" s="472">
        <f>IF(C200=0,0,VLOOKUP(C200,Tabelle1!$A$2:$G$160,7,FALSE))</f>
        <v>0</v>
      </c>
      <c r="AL200" s="472"/>
      <c r="AM200" s="472"/>
      <c r="AN200" s="472"/>
      <c r="AO200" s="472"/>
      <c r="AP200" s="504">
        <f t="shared" si="10"/>
        <v>0</v>
      </c>
      <c r="AQ200" s="505"/>
      <c r="AR200" s="505"/>
      <c r="AS200" s="505"/>
      <c r="AT200" s="505"/>
      <c r="AU200" s="506"/>
      <c r="AV200" s="507">
        <f t="shared" si="11"/>
        <v>0</v>
      </c>
      <c r="AW200" s="508"/>
      <c r="AX200" s="508"/>
      <c r="AY200" s="508"/>
      <c r="AZ200" s="508"/>
      <c r="BA200" s="509"/>
      <c r="BB200" s="42"/>
      <c r="BE200" s="480">
        <f>IF(C200=0,0,VLOOKUP(C200,Tabelle1!$A$2:$D$160,4,FALSE))</f>
        <v>0</v>
      </c>
      <c r="BF200" s="481"/>
      <c r="BG200" s="481"/>
      <c r="BH200" s="482"/>
      <c r="BK200" s="297">
        <f>$BE$200</f>
        <v>0</v>
      </c>
    </row>
    <row r="201" spans="1:63" s="18" customFormat="1" ht="19.5" customHeight="1" hidden="1" thickBot="1" thickTop="1">
      <c r="A201" s="208">
        <v>83</v>
      </c>
      <c r="B201" s="205" t="b">
        <f t="shared" si="14"/>
        <v>0</v>
      </c>
      <c r="C201" s="486">
        <f t="shared" si="12"/>
        <v>0</v>
      </c>
      <c r="D201" s="487"/>
      <c r="E201" s="191"/>
      <c r="F201" s="493">
        <f t="shared" si="13"/>
      </c>
      <c r="G201" s="494"/>
      <c r="H201" s="494"/>
      <c r="I201" s="494"/>
      <c r="J201" s="494"/>
      <c r="K201" s="494"/>
      <c r="L201" s="494"/>
      <c r="M201" s="494"/>
      <c r="N201" s="494"/>
      <c r="O201" s="494"/>
      <c r="P201" s="494"/>
      <c r="Q201" s="494"/>
      <c r="R201" s="495"/>
      <c r="S201" s="496"/>
      <c r="T201" s="497"/>
      <c r="U201" s="498"/>
      <c r="V201" s="510">
        <f>$BE$201</f>
        <v>0</v>
      </c>
      <c r="W201" s="511">
        <f>$BE$201</f>
        <v>0</v>
      </c>
      <c r="X201" s="511">
        <f>$BE$201</f>
        <v>0</v>
      </c>
      <c r="Y201" s="512">
        <f>$BE$201</f>
        <v>0</v>
      </c>
      <c r="Z201" s="513">
        <f>IF(C201=0,0,VLOOKUP(C201,Tabelle1!$A$2:$F$160,6,FALSE))</f>
        <v>0</v>
      </c>
      <c r="AA201" s="513"/>
      <c r="AB201" s="513"/>
      <c r="AC201" s="513"/>
      <c r="AD201" s="513"/>
      <c r="AE201" s="513"/>
      <c r="AF201" s="473">
        <f t="shared" si="9"/>
        <v>0</v>
      </c>
      <c r="AG201" s="473"/>
      <c r="AH201" s="473"/>
      <c r="AI201" s="473"/>
      <c r="AJ201" s="473"/>
      <c r="AK201" s="472">
        <f>IF(C201=0,0,VLOOKUP(C201,Tabelle1!$A$2:$G$160,7,FALSE))</f>
        <v>0</v>
      </c>
      <c r="AL201" s="472"/>
      <c r="AM201" s="472"/>
      <c r="AN201" s="472"/>
      <c r="AO201" s="472"/>
      <c r="AP201" s="504">
        <f t="shared" si="10"/>
        <v>0</v>
      </c>
      <c r="AQ201" s="505"/>
      <c r="AR201" s="505"/>
      <c r="AS201" s="505"/>
      <c r="AT201" s="505"/>
      <c r="AU201" s="506"/>
      <c r="AV201" s="507">
        <f t="shared" si="11"/>
        <v>0</v>
      </c>
      <c r="AW201" s="508"/>
      <c r="AX201" s="508"/>
      <c r="AY201" s="508"/>
      <c r="AZ201" s="508"/>
      <c r="BA201" s="509"/>
      <c r="BB201" s="42"/>
      <c r="BE201" s="480">
        <f>IF(C201=0,0,VLOOKUP(C201,Tabelle1!$A$2:$D$160,4,FALSE))</f>
        <v>0</v>
      </c>
      <c r="BF201" s="481"/>
      <c r="BG201" s="481"/>
      <c r="BH201" s="482"/>
      <c r="BK201" s="297">
        <f>$BE$201</f>
        <v>0</v>
      </c>
    </row>
    <row r="202" spans="1:63" s="18" customFormat="1" ht="19.5" customHeight="1" hidden="1" thickBot="1" thickTop="1">
      <c r="A202" s="208">
        <v>84</v>
      </c>
      <c r="B202" s="205" t="b">
        <f t="shared" si="14"/>
        <v>0</v>
      </c>
      <c r="C202" s="486">
        <f t="shared" si="12"/>
        <v>0</v>
      </c>
      <c r="D202" s="487"/>
      <c r="E202" s="191"/>
      <c r="F202" s="493">
        <f t="shared" si="13"/>
      </c>
      <c r="G202" s="494"/>
      <c r="H202" s="494"/>
      <c r="I202" s="494"/>
      <c r="J202" s="494"/>
      <c r="K202" s="494"/>
      <c r="L202" s="494"/>
      <c r="M202" s="494"/>
      <c r="N202" s="494"/>
      <c r="O202" s="494"/>
      <c r="P202" s="494"/>
      <c r="Q202" s="494"/>
      <c r="R202" s="495"/>
      <c r="S202" s="496"/>
      <c r="T202" s="497"/>
      <c r="U202" s="498"/>
      <c r="V202" s="510">
        <f>$BE$202</f>
        <v>0</v>
      </c>
      <c r="W202" s="511">
        <f>$BE$202</f>
        <v>0</v>
      </c>
      <c r="X202" s="511">
        <f>$BE$202</f>
        <v>0</v>
      </c>
      <c r="Y202" s="512">
        <f>$BE$202</f>
        <v>0</v>
      </c>
      <c r="Z202" s="513">
        <f>IF(C202=0,0,VLOOKUP(C202,Tabelle1!$A$2:$F$160,6,FALSE))</f>
        <v>0</v>
      </c>
      <c r="AA202" s="513"/>
      <c r="AB202" s="513"/>
      <c r="AC202" s="513"/>
      <c r="AD202" s="513"/>
      <c r="AE202" s="513"/>
      <c r="AF202" s="473">
        <f t="shared" si="9"/>
        <v>0</v>
      </c>
      <c r="AG202" s="473"/>
      <c r="AH202" s="473"/>
      <c r="AI202" s="473"/>
      <c r="AJ202" s="473"/>
      <c r="AK202" s="472">
        <f>IF(C202=0,0,VLOOKUP(C202,Tabelle1!$A$2:$G$160,7,FALSE))</f>
        <v>0</v>
      </c>
      <c r="AL202" s="472"/>
      <c r="AM202" s="472"/>
      <c r="AN202" s="472"/>
      <c r="AO202" s="472"/>
      <c r="AP202" s="504">
        <f t="shared" si="10"/>
        <v>0</v>
      </c>
      <c r="AQ202" s="505"/>
      <c r="AR202" s="505"/>
      <c r="AS202" s="505"/>
      <c r="AT202" s="505"/>
      <c r="AU202" s="506"/>
      <c r="AV202" s="507">
        <f t="shared" si="11"/>
        <v>0</v>
      </c>
      <c r="AW202" s="508"/>
      <c r="AX202" s="508"/>
      <c r="AY202" s="508"/>
      <c r="AZ202" s="508"/>
      <c r="BA202" s="509"/>
      <c r="BB202" s="42"/>
      <c r="BE202" s="480">
        <f>IF(C202=0,0,VLOOKUP(C202,Tabelle1!$A$2:$D$160,4,FALSE))</f>
        <v>0</v>
      </c>
      <c r="BF202" s="481"/>
      <c r="BG202" s="481"/>
      <c r="BH202" s="482"/>
      <c r="BK202" s="297">
        <f>$BE$202</f>
        <v>0</v>
      </c>
    </row>
    <row r="203" spans="1:63" s="18" customFormat="1" ht="19.5" customHeight="1" hidden="1" thickBot="1" thickTop="1">
      <c r="A203" s="208">
        <v>85</v>
      </c>
      <c r="B203" s="205" t="b">
        <f t="shared" si="14"/>
        <v>0</v>
      </c>
      <c r="C203" s="486">
        <f t="shared" si="12"/>
        <v>0</v>
      </c>
      <c r="D203" s="487"/>
      <c r="E203" s="191"/>
      <c r="F203" s="493">
        <f t="shared" si="13"/>
      </c>
      <c r="G203" s="494"/>
      <c r="H203" s="494"/>
      <c r="I203" s="494"/>
      <c r="J203" s="494"/>
      <c r="K203" s="494"/>
      <c r="L203" s="494"/>
      <c r="M203" s="494"/>
      <c r="N203" s="494"/>
      <c r="O203" s="494"/>
      <c r="P203" s="494"/>
      <c r="Q203" s="494"/>
      <c r="R203" s="495"/>
      <c r="S203" s="496"/>
      <c r="T203" s="497"/>
      <c r="U203" s="498"/>
      <c r="V203" s="510">
        <f>$BE$203</f>
        <v>0</v>
      </c>
      <c r="W203" s="511">
        <f>$BE$203</f>
        <v>0</v>
      </c>
      <c r="X203" s="511">
        <f>$BE$203</f>
        <v>0</v>
      </c>
      <c r="Y203" s="512">
        <f>$BE$203</f>
        <v>0</v>
      </c>
      <c r="Z203" s="513">
        <f>IF(C203=0,0,VLOOKUP(C203,Tabelle1!$A$2:$F$160,6,FALSE))</f>
        <v>0</v>
      </c>
      <c r="AA203" s="513"/>
      <c r="AB203" s="513"/>
      <c r="AC203" s="513"/>
      <c r="AD203" s="513"/>
      <c r="AE203" s="513"/>
      <c r="AF203" s="473">
        <f t="shared" si="9"/>
        <v>0</v>
      </c>
      <c r="AG203" s="473"/>
      <c r="AH203" s="473"/>
      <c r="AI203" s="473"/>
      <c r="AJ203" s="473"/>
      <c r="AK203" s="472">
        <f>IF(C203=0,0,VLOOKUP(C203,Tabelle1!$A$2:$G$160,7,FALSE))</f>
        <v>0</v>
      </c>
      <c r="AL203" s="472"/>
      <c r="AM203" s="472"/>
      <c r="AN203" s="472"/>
      <c r="AO203" s="472"/>
      <c r="AP203" s="504">
        <f t="shared" si="10"/>
        <v>0</v>
      </c>
      <c r="AQ203" s="505"/>
      <c r="AR203" s="505"/>
      <c r="AS203" s="505"/>
      <c r="AT203" s="505"/>
      <c r="AU203" s="506"/>
      <c r="AV203" s="507">
        <f t="shared" si="11"/>
        <v>0</v>
      </c>
      <c r="AW203" s="508"/>
      <c r="AX203" s="508"/>
      <c r="AY203" s="508"/>
      <c r="AZ203" s="508"/>
      <c r="BA203" s="509"/>
      <c r="BB203" s="42"/>
      <c r="BE203" s="480">
        <f>IF(C203=0,0,VLOOKUP(C203,Tabelle1!$A$2:$D$160,4,FALSE))</f>
        <v>0</v>
      </c>
      <c r="BF203" s="481"/>
      <c r="BG203" s="481"/>
      <c r="BH203" s="482"/>
      <c r="BK203" s="297">
        <f>$BE$203</f>
        <v>0</v>
      </c>
    </row>
    <row r="204" spans="1:63" s="18" customFormat="1" ht="19.5" customHeight="1" hidden="1" thickBot="1" thickTop="1">
      <c r="A204" s="208">
        <v>86</v>
      </c>
      <c r="B204" s="205" t="b">
        <f t="shared" si="14"/>
        <v>0</v>
      </c>
      <c r="C204" s="486">
        <f t="shared" si="12"/>
        <v>0</v>
      </c>
      <c r="D204" s="487"/>
      <c r="E204" s="191"/>
      <c r="F204" s="493">
        <f t="shared" si="13"/>
      </c>
      <c r="G204" s="494"/>
      <c r="H204" s="494"/>
      <c r="I204" s="494"/>
      <c r="J204" s="494"/>
      <c r="K204" s="494"/>
      <c r="L204" s="494"/>
      <c r="M204" s="494"/>
      <c r="N204" s="494"/>
      <c r="O204" s="494"/>
      <c r="P204" s="494"/>
      <c r="Q204" s="494"/>
      <c r="R204" s="495"/>
      <c r="S204" s="496"/>
      <c r="T204" s="497"/>
      <c r="U204" s="498"/>
      <c r="V204" s="510">
        <f>$BE$204</f>
        <v>0</v>
      </c>
      <c r="W204" s="511">
        <f>$BE$204</f>
        <v>0</v>
      </c>
      <c r="X204" s="511">
        <f>$BE$204</f>
        <v>0</v>
      </c>
      <c r="Y204" s="512">
        <f>$BE$204</f>
        <v>0</v>
      </c>
      <c r="Z204" s="513">
        <f>IF(C204=0,0,VLOOKUP(C204,Tabelle1!$A$2:$F$160,6,FALSE))</f>
        <v>0</v>
      </c>
      <c r="AA204" s="513"/>
      <c r="AB204" s="513"/>
      <c r="AC204" s="513"/>
      <c r="AD204" s="513"/>
      <c r="AE204" s="513"/>
      <c r="AF204" s="473">
        <f t="shared" si="9"/>
        <v>0</v>
      </c>
      <c r="AG204" s="473"/>
      <c r="AH204" s="473"/>
      <c r="AI204" s="473"/>
      <c r="AJ204" s="473"/>
      <c r="AK204" s="472">
        <f>IF(C204=0,0,VLOOKUP(C204,Tabelle1!$A$2:$G$160,7,FALSE))</f>
        <v>0</v>
      </c>
      <c r="AL204" s="472"/>
      <c r="AM204" s="472"/>
      <c r="AN204" s="472"/>
      <c r="AO204" s="472"/>
      <c r="AP204" s="504">
        <f t="shared" si="10"/>
        <v>0</v>
      </c>
      <c r="AQ204" s="505"/>
      <c r="AR204" s="505"/>
      <c r="AS204" s="505"/>
      <c r="AT204" s="505"/>
      <c r="AU204" s="506"/>
      <c r="AV204" s="507">
        <f t="shared" si="11"/>
        <v>0</v>
      </c>
      <c r="AW204" s="508"/>
      <c r="AX204" s="508"/>
      <c r="AY204" s="508"/>
      <c r="AZ204" s="508"/>
      <c r="BA204" s="509"/>
      <c r="BB204" s="42"/>
      <c r="BE204" s="480">
        <f>IF(C204=0,0,VLOOKUP(C204,Tabelle1!$A$2:$D$160,4,FALSE))</f>
        <v>0</v>
      </c>
      <c r="BF204" s="481"/>
      <c r="BG204" s="481"/>
      <c r="BH204" s="482"/>
      <c r="BK204" s="297">
        <f>$BE$204</f>
        <v>0</v>
      </c>
    </row>
    <row r="205" spans="1:63" s="18" customFormat="1" ht="19.5" customHeight="1" hidden="1" thickBot="1" thickTop="1">
      <c r="A205" s="208">
        <v>87</v>
      </c>
      <c r="B205" s="205" t="b">
        <f t="shared" si="14"/>
        <v>0</v>
      </c>
      <c r="C205" s="486">
        <f t="shared" si="12"/>
        <v>0</v>
      </c>
      <c r="D205" s="487"/>
      <c r="E205" s="191"/>
      <c r="F205" s="493">
        <f t="shared" si="13"/>
      </c>
      <c r="G205" s="494"/>
      <c r="H205" s="494"/>
      <c r="I205" s="494"/>
      <c r="J205" s="494"/>
      <c r="K205" s="494"/>
      <c r="L205" s="494"/>
      <c r="M205" s="494"/>
      <c r="N205" s="494"/>
      <c r="O205" s="494"/>
      <c r="P205" s="494"/>
      <c r="Q205" s="494"/>
      <c r="R205" s="495"/>
      <c r="S205" s="496"/>
      <c r="T205" s="497"/>
      <c r="U205" s="498"/>
      <c r="V205" s="510">
        <f>$BE$205</f>
        <v>0</v>
      </c>
      <c r="W205" s="511">
        <f>$BE$205</f>
        <v>0</v>
      </c>
      <c r="X205" s="511">
        <f>$BE$205</f>
        <v>0</v>
      </c>
      <c r="Y205" s="512">
        <f>$BE$205</f>
        <v>0</v>
      </c>
      <c r="Z205" s="513">
        <f>IF(C205=0,0,VLOOKUP(C205,Tabelle1!$A$2:$F$160,6,FALSE))</f>
        <v>0</v>
      </c>
      <c r="AA205" s="513"/>
      <c r="AB205" s="513"/>
      <c r="AC205" s="513"/>
      <c r="AD205" s="513"/>
      <c r="AE205" s="513"/>
      <c r="AF205" s="473">
        <f t="shared" si="9"/>
        <v>0</v>
      </c>
      <c r="AG205" s="473"/>
      <c r="AH205" s="473"/>
      <c r="AI205" s="473"/>
      <c r="AJ205" s="473"/>
      <c r="AK205" s="472">
        <f>IF(C205=0,0,VLOOKUP(C205,Tabelle1!$A$2:$G$160,7,FALSE))</f>
        <v>0</v>
      </c>
      <c r="AL205" s="472"/>
      <c r="AM205" s="472"/>
      <c r="AN205" s="472"/>
      <c r="AO205" s="472"/>
      <c r="AP205" s="504">
        <f t="shared" si="10"/>
        <v>0</v>
      </c>
      <c r="AQ205" s="505"/>
      <c r="AR205" s="505"/>
      <c r="AS205" s="505"/>
      <c r="AT205" s="505"/>
      <c r="AU205" s="506"/>
      <c r="AV205" s="507">
        <f t="shared" si="11"/>
        <v>0</v>
      </c>
      <c r="AW205" s="508"/>
      <c r="AX205" s="508"/>
      <c r="AY205" s="508"/>
      <c r="AZ205" s="508"/>
      <c r="BA205" s="509"/>
      <c r="BB205" s="42"/>
      <c r="BE205" s="480">
        <f>IF(C205=0,0,VLOOKUP(C205,Tabelle1!$A$2:$D$160,4,FALSE))</f>
        <v>0</v>
      </c>
      <c r="BF205" s="481"/>
      <c r="BG205" s="481"/>
      <c r="BH205" s="482"/>
      <c r="BK205" s="297">
        <f>$BE$205</f>
        <v>0</v>
      </c>
    </row>
    <row r="206" spans="1:63" s="18" customFormat="1" ht="19.5" customHeight="1" hidden="1" thickBot="1" thickTop="1">
      <c r="A206" s="208">
        <v>88</v>
      </c>
      <c r="B206" s="205" t="b">
        <f t="shared" si="14"/>
        <v>0</v>
      </c>
      <c r="C206" s="486">
        <f t="shared" si="12"/>
        <v>0</v>
      </c>
      <c r="D206" s="487"/>
      <c r="E206" s="191"/>
      <c r="F206" s="493">
        <f t="shared" si="13"/>
      </c>
      <c r="G206" s="494"/>
      <c r="H206" s="494"/>
      <c r="I206" s="494"/>
      <c r="J206" s="494"/>
      <c r="K206" s="494"/>
      <c r="L206" s="494"/>
      <c r="M206" s="494"/>
      <c r="N206" s="494"/>
      <c r="O206" s="494"/>
      <c r="P206" s="494"/>
      <c r="Q206" s="494"/>
      <c r="R206" s="495"/>
      <c r="S206" s="496"/>
      <c r="T206" s="497"/>
      <c r="U206" s="498"/>
      <c r="V206" s="510">
        <f>$BE$206</f>
        <v>0</v>
      </c>
      <c r="W206" s="511">
        <f>$BE$206</f>
        <v>0</v>
      </c>
      <c r="X206" s="511">
        <f>$BE$206</f>
        <v>0</v>
      </c>
      <c r="Y206" s="512">
        <f>$BE$206</f>
        <v>0</v>
      </c>
      <c r="Z206" s="513">
        <f>IF(C206=0,0,VLOOKUP(C206,Tabelle1!$A$2:$F$160,6,FALSE))</f>
        <v>0</v>
      </c>
      <c r="AA206" s="513"/>
      <c r="AB206" s="513"/>
      <c r="AC206" s="513"/>
      <c r="AD206" s="513"/>
      <c r="AE206" s="513"/>
      <c r="AF206" s="473">
        <f t="shared" si="9"/>
        <v>0</v>
      </c>
      <c r="AG206" s="473"/>
      <c r="AH206" s="473"/>
      <c r="AI206" s="473"/>
      <c r="AJ206" s="473"/>
      <c r="AK206" s="472">
        <f>IF(C206=0,0,VLOOKUP(C206,Tabelle1!$A$2:$G$160,7,FALSE))</f>
        <v>0</v>
      </c>
      <c r="AL206" s="472"/>
      <c r="AM206" s="472"/>
      <c r="AN206" s="472"/>
      <c r="AO206" s="472"/>
      <c r="AP206" s="504">
        <f t="shared" si="10"/>
        <v>0</v>
      </c>
      <c r="AQ206" s="505"/>
      <c r="AR206" s="505"/>
      <c r="AS206" s="505"/>
      <c r="AT206" s="505"/>
      <c r="AU206" s="506"/>
      <c r="AV206" s="507">
        <f t="shared" si="11"/>
        <v>0</v>
      </c>
      <c r="AW206" s="508"/>
      <c r="AX206" s="508"/>
      <c r="AY206" s="508"/>
      <c r="AZ206" s="508"/>
      <c r="BA206" s="509"/>
      <c r="BB206" s="42"/>
      <c r="BE206" s="480">
        <f>IF(C206=0,0,VLOOKUP(C206,Tabelle1!$A$2:$D$160,4,FALSE))</f>
        <v>0</v>
      </c>
      <c r="BF206" s="481"/>
      <c r="BG206" s="481"/>
      <c r="BH206" s="482"/>
      <c r="BK206" s="297">
        <f>$BE$206</f>
        <v>0</v>
      </c>
    </row>
    <row r="207" spans="1:63" s="18" customFormat="1" ht="19.5" customHeight="1" hidden="1" thickBot="1" thickTop="1">
      <c r="A207" s="208">
        <v>89</v>
      </c>
      <c r="B207" s="205" t="b">
        <f t="shared" si="14"/>
        <v>0</v>
      </c>
      <c r="C207" s="486">
        <f t="shared" si="12"/>
        <v>0</v>
      </c>
      <c r="D207" s="487"/>
      <c r="E207" s="191"/>
      <c r="F207" s="493">
        <f t="shared" si="13"/>
      </c>
      <c r="G207" s="494"/>
      <c r="H207" s="494"/>
      <c r="I207" s="494"/>
      <c r="J207" s="494"/>
      <c r="K207" s="494"/>
      <c r="L207" s="494"/>
      <c r="M207" s="494"/>
      <c r="N207" s="494"/>
      <c r="O207" s="494"/>
      <c r="P207" s="494"/>
      <c r="Q207" s="494"/>
      <c r="R207" s="495"/>
      <c r="S207" s="496"/>
      <c r="T207" s="497"/>
      <c r="U207" s="498"/>
      <c r="V207" s="510">
        <f>$BE$207</f>
        <v>0</v>
      </c>
      <c r="W207" s="511">
        <f>$BE$207</f>
        <v>0</v>
      </c>
      <c r="X207" s="511">
        <f>$BE$207</f>
        <v>0</v>
      </c>
      <c r="Y207" s="512">
        <f>$BE$207</f>
        <v>0</v>
      </c>
      <c r="Z207" s="513">
        <f>IF(C207=0,0,VLOOKUP(C207,Tabelle1!$A$2:$F$160,6,FALSE))</f>
        <v>0</v>
      </c>
      <c r="AA207" s="513"/>
      <c r="AB207" s="513"/>
      <c r="AC207" s="513"/>
      <c r="AD207" s="513"/>
      <c r="AE207" s="513"/>
      <c r="AF207" s="473">
        <f t="shared" si="9"/>
        <v>0</v>
      </c>
      <c r="AG207" s="473"/>
      <c r="AH207" s="473"/>
      <c r="AI207" s="473"/>
      <c r="AJ207" s="473"/>
      <c r="AK207" s="472">
        <f>IF(C207=0,0,VLOOKUP(C207,Tabelle1!$A$2:$G$160,7,FALSE))</f>
        <v>0</v>
      </c>
      <c r="AL207" s="472"/>
      <c r="AM207" s="472"/>
      <c r="AN207" s="472"/>
      <c r="AO207" s="472"/>
      <c r="AP207" s="504">
        <f t="shared" si="10"/>
        <v>0</v>
      </c>
      <c r="AQ207" s="505"/>
      <c r="AR207" s="505"/>
      <c r="AS207" s="505"/>
      <c r="AT207" s="505"/>
      <c r="AU207" s="506"/>
      <c r="AV207" s="507">
        <f t="shared" si="11"/>
        <v>0</v>
      </c>
      <c r="AW207" s="508"/>
      <c r="AX207" s="508"/>
      <c r="AY207" s="508"/>
      <c r="AZ207" s="508"/>
      <c r="BA207" s="509"/>
      <c r="BB207" s="42"/>
      <c r="BE207" s="480">
        <f>IF(C207=0,0,VLOOKUP(C207,Tabelle1!$A$2:$D$160,4,FALSE))</f>
        <v>0</v>
      </c>
      <c r="BF207" s="481"/>
      <c r="BG207" s="481"/>
      <c r="BH207" s="482"/>
      <c r="BK207" s="297">
        <f>$BE$207</f>
        <v>0</v>
      </c>
    </row>
    <row r="208" spans="1:63" s="18" customFormat="1" ht="19.5" customHeight="1" hidden="1" thickBot="1" thickTop="1">
      <c r="A208" s="208">
        <v>90</v>
      </c>
      <c r="B208" s="205" t="b">
        <f t="shared" si="14"/>
        <v>0</v>
      </c>
      <c r="C208" s="486">
        <f t="shared" si="12"/>
        <v>0</v>
      </c>
      <c r="D208" s="487"/>
      <c r="E208" s="191"/>
      <c r="F208" s="493">
        <f t="shared" si="13"/>
      </c>
      <c r="G208" s="494"/>
      <c r="H208" s="494"/>
      <c r="I208" s="494"/>
      <c r="J208" s="494"/>
      <c r="K208" s="494"/>
      <c r="L208" s="494"/>
      <c r="M208" s="494"/>
      <c r="N208" s="494"/>
      <c r="O208" s="494"/>
      <c r="P208" s="494"/>
      <c r="Q208" s="494"/>
      <c r="R208" s="495"/>
      <c r="S208" s="496"/>
      <c r="T208" s="497"/>
      <c r="U208" s="498"/>
      <c r="V208" s="510">
        <f>$BE$208</f>
        <v>0</v>
      </c>
      <c r="W208" s="511">
        <f>$BE$208</f>
        <v>0</v>
      </c>
      <c r="X208" s="511">
        <f>$BE$208</f>
        <v>0</v>
      </c>
      <c r="Y208" s="512">
        <f>$BE$208</f>
        <v>0</v>
      </c>
      <c r="Z208" s="513">
        <f>IF(C208=0,0,VLOOKUP(C208,Tabelle1!$A$2:$F$160,6,FALSE))</f>
        <v>0</v>
      </c>
      <c r="AA208" s="513"/>
      <c r="AB208" s="513"/>
      <c r="AC208" s="513"/>
      <c r="AD208" s="513"/>
      <c r="AE208" s="513"/>
      <c r="AF208" s="473">
        <f t="shared" si="9"/>
        <v>0</v>
      </c>
      <c r="AG208" s="473"/>
      <c r="AH208" s="473"/>
      <c r="AI208" s="473"/>
      <c r="AJ208" s="473"/>
      <c r="AK208" s="472">
        <f>IF(C208=0,0,VLOOKUP(C208,Tabelle1!$A$2:$G$160,7,FALSE))</f>
        <v>0</v>
      </c>
      <c r="AL208" s="472"/>
      <c r="AM208" s="472"/>
      <c r="AN208" s="472"/>
      <c r="AO208" s="472"/>
      <c r="AP208" s="504">
        <f t="shared" si="10"/>
        <v>0</v>
      </c>
      <c r="AQ208" s="505"/>
      <c r="AR208" s="505"/>
      <c r="AS208" s="505"/>
      <c r="AT208" s="505"/>
      <c r="AU208" s="506"/>
      <c r="AV208" s="507">
        <f t="shared" si="11"/>
        <v>0</v>
      </c>
      <c r="AW208" s="508"/>
      <c r="AX208" s="508"/>
      <c r="AY208" s="508"/>
      <c r="AZ208" s="508"/>
      <c r="BA208" s="509"/>
      <c r="BB208" s="42"/>
      <c r="BE208" s="480">
        <f>IF(C208=0,0,VLOOKUP(C208,Tabelle1!$A$2:$D$160,4,FALSE))</f>
        <v>0</v>
      </c>
      <c r="BF208" s="481"/>
      <c r="BG208" s="481"/>
      <c r="BH208" s="482"/>
      <c r="BK208" s="297">
        <f>$BE$208</f>
        <v>0</v>
      </c>
    </row>
    <row r="209" spans="1:63" s="18" customFormat="1" ht="19.5" customHeight="1" hidden="1" thickBot="1" thickTop="1">
      <c r="A209" s="208">
        <v>91</v>
      </c>
      <c r="B209" s="205" t="b">
        <f t="shared" si="14"/>
        <v>0</v>
      </c>
      <c r="C209" s="486">
        <f t="shared" si="12"/>
        <v>0</v>
      </c>
      <c r="D209" s="487"/>
      <c r="E209" s="191"/>
      <c r="F209" s="493">
        <f t="shared" si="13"/>
      </c>
      <c r="G209" s="494"/>
      <c r="H209" s="494"/>
      <c r="I209" s="494"/>
      <c r="J209" s="494"/>
      <c r="K209" s="494"/>
      <c r="L209" s="494"/>
      <c r="M209" s="494"/>
      <c r="N209" s="494"/>
      <c r="O209" s="494"/>
      <c r="P209" s="494"/>
      <c r="Q209" s="494"/>
      <c r="R209" s="495"/>
      <c r="S209" s="496"/>
      <c r="T209" s="497"/>
      <c r="U209" s="498"/>
      <c r="V209" s="510">
        <f>$BE$209</f>
        <v>0</v>
      </c>
      <c r="W209" s="511">
        <f>$BE$209</f>
        <v>0</v>
      </c>
      <c r="X209" s="511">
        <f>$BE$209</f>
        <v>0</v>
      </c>
      <c r="Y209" s="512">
        <f>$BE$209</f>
        <v>0</v>
      </c>
      <c r="Z209" s="513">
        <f>IF(C209=0,0,VLOOKUP(C209,Tabelle1!$A$2:$F$160,6,FALSE))</f>
        <v>0</v>
      </c>
      <c r="AA209" s="513"/>
      <c r="AB209" s="513"/>
      <c r="AC209" s="513"/>
      <c r="AD209" s="513"/>
      <c r="AE209" s="513"/>
      <c r="AF209" s="473">
        <f t="shared" si="9"/>
        <v>0</v>
      </c>
      <c r="AG209" s="473"/>
      <c r="AH209" s="473"/>
      <c r="AI209" s="473"/>
      <c r="AJ209" s="473"/>
      <c r="AK209" s="472">
        <f>IF(C209=0,0,VLOOKUP(C209,Tabelle1!$A$2:$G$160,7,FALSE))</f>
        <v>0</v>
      </c>
      <c r="AL209" s="472"/>
      <c r="AM209" s="472"/>
      <c r="AN209" s="472"/>
      <c r="AO209" s="472"/>
      <c r="AP209" s="504">
        <f t="shared" si="10"/>
        <v>0</v>
      </c>
      <c r="AQ209" s="505"/>
      <c r="AR209" s="505"/>
      <c r="AS209" s="505"/>
      <c r="AT209" s="505"/>
      <c r="AU209" s="506"/>
      <c r="AV209" s="507">
        <f t="shared" si="11"/>
        <v>0</v>
      </c>
      <c r="AW209" s="508"/>
      <c r="AX209" s="508"/>
      <c r="AY209" s="508"/>
      <c r="AZ209" s="508"/>
      <c r="BA209" s="509"/>
      <c r="BB209" s="42"/>
      <c r="BE209" s="480">
        <f>IF(C209=0,0,VLOOKUP(C209,Tabelle1!$A$2:$D$160,4,FALSE))</f>
        <v>0</v>
      </c>
      <c r="BF209" s="481"/>
      <c r="BG209" s="481"/>
      <c r="BH209" s="482"/>
      <c r="BK209" s="297">
        <f>$BE$209</f>
        <v>0</v>
      </c>
    </row>
    <row r="210" spans="1:63" s="18" customFormat="1" ht="19.5" customHeight="1" hidden="1" thickBot="1" thickTop="1">
      <c r="A210" s="208">
        <v>92</v>
      </c>
      <c r="B210" s="205" t="b">
        <f t="shared" si="14"/>
        <v>0</v>
      </c>
      <c r="C210" s="486">
        <f t="shared" si="12"/>
        <v>0</v>
      </c>
      <c r="D210" s="487"/>
      <c r="E210" s="191"/>
      <c r="F210" s="493">
        <f t="shared" si="13"/>
      </c>
      <c r="G210" s="494"/>
      <c r="H210" s="494"/>
      <c r="I210" s="494"/>
      <c r="J210" s="494"/>
      <c r="K210" s="494"/>
      <c r="L210" s="494"/>
      <c r="M210" s="494"/>
      <c r="N210" s="494"/>
      <c r="O210" s="494"/>
      <c r="P210" s="494"/>
      <c r="Q210" s="494"/>
      <c r="R210" s="495"/>
      <c r="S210" s="496"/>
      <c r="T210" s="497"/>
      <c r="U210" s="498"/>
      <c r="V210" s="510">
        <f>$BE$210</f>
        <v>0</v>
      </c>
      <c r="W210" s="511">
        <f>$BE$210</f>
        <v>0</v>
      </c>
      <c r="X210" s="511">
        <f>$BE$210</f>
        <v>0</v>
      </c>
      <c r="Y210" s="512">
        <f>$BE$210</f>
        <v>0</v>
      </c>
      <c r="Z210" s="513">
        <f>IF(C210=0,0,VLOOKUP(C210,Tabelle1!$A$2:$F$160,6,FALSE))</f>
        <v>0</v>
      </c>
      <c r="AA210" s="513"/>
      <c r="AB210" s="513"/>
      <c r="AC210" s="513"/>
      <c r="AD210" s="513"/>
      <c r="AE210" s="513"/>
      <c r="AF210" s="473">
        <f t="shared" si="9"/>
        <v>0</v>
      </c>
      <c r="AG210" s="473"/>
      <c r="AH210" s="473"/>
      <c r="AI210" s="473"/>
      <c r="AJ210" s="473"/>
      <c r="AK210" s="472">
        <f>IF(C210=0,0,VLOOKUP(C210,Tabelle1!$A$2:$G$160,7,FALSE))</f>
        <v>0</v>
      </c>
      <c r="AL210" s="472"/>
      <c r="AM210" s="472"/>
      <c r="AN210" s="472"/>
      <c r="AO210" s="472"/>
      <c r="AP210" s="504">
        <f t="shared" si="10"/>
        <v>0</v>
      </c>
      <c r="AQ210" s="505"/>
      <c r="AR210" s="505"/>
      <c r="AS210" s="505"/>
      <c r="AT210" s="505"/>
      <c r="AU210" s="506"/>
      <c r="AV210" s="507">
        <f t="shared" si="11"/>
        <v>0</v>
      </c>
      <c r="AW210" s="508"/>
      <c r="AX210" s="508"/>
      <c r="AY210" s="508"/>
      <c r="AZ210" s="508"/>
      <c r="BA210" s="509"/>
      <c r="BB210" s="42"/>
      <c r="BE210" s="480">
        <f>IF(C210=0,0,VLOOKUP(C210,Tabelle1!$A$2:$D$160,4,FALSE))</f>
        <v>0</v>
      </c>
      <c r="BF210" s="481"/>
      <c r="BG210" s="481"/>
      <c r="BH210" s="482"/>
      <c r="BK210" s="297">
        <f>$BE$210</f>
        <v>0</v>
      </c>
    </row>
    <row r="211" spans="1:63" s="18" customFormat="1" ht="19.5" customHeight="1" hidden="1" thickBot="1" thickTop="1">
      <c r="A211" s="208">
        <v>93</v>
      </c>
      <c r="B211" s="205" t="b">
        <f t="shared" si="14"/>
        <v>0</v>
      </c>
      <c r="C211" s="486">
        <f t="shared" si="12"/>
        <v>0</v>
      </c>
      <c r="D211" s="487"/>
      <c r="E211" s="191"/>
      <c r="F211" s="493">
        <f t="shared" si="13"/>
      </c>
      <c r="G211" s="494"/>
      <c r="H211" s="494"/>
      <c r="I211" s="494"/>
      <c r="J211" s="494"/>
      <c r="K211" s="494"/>
      <c r="L211" s="494"/>
      <c r="M211" s="494"/>
      <c r="N211" s="494"/>
      <c r="O211" s="494"/>
      <c r="P211" s="494"/>
      <c r="Q211" s="494"/>
      <c r="R211" s="495"/>
      <c r="S211" s="496"/>
      <c r="T211" s="497"/>
      <c r="U211" s="498"/>
      <c r="V211" s="510">
        <f>$BE$211</f>
        <v>0</v>
      </c>
      <c r="W211" s="511">
        <f>$BE$211</f>
        <v>0</v>
      </c>
      <c r="X211" s="511">
        <f>$BE$211</f>
        <v>0</v>
      </c>
      <c r="Y211" s="512">
        <f>$BE$211</f>
        <v>0</v>
      </c>
      <c r="Z211" s="513">
        <f>IF(C211=0,0,VLOOKUP(C211,Tabelle1!$A$2:$F$160,6,FALSE))</f>
        <v>0</v>
      </c>
      <c r="AA211" s="513"/>
      <c r="AB211" s="513"/>
      <c r="AC211" s="513"/>
      <c r="AD211" s="513"/>
      <c r="AE211" s="513"/>
      <c r="AF211" s="473">
        <f t="shared" si="9"/>
        <v>0</v>
      </c>
      <c r="AG211" s="473"/>
      <c r="AH211" s="473"/>
      <c r="AI211" s="473"/>
      <c r="AJ211" s="473"/>
      <c r="AK211" s="472">
        <f>IF(C211=0,0,VLOOKUP(C211,Tabelle1!$A$2:$G$160,7,FALSE))</f>
        <v>0</v>
      </c>
      <c r="AL211" s="472"/>
      <c r="AM211" s="472"/>
      <c r="AN211" s="472"/>
      <c r="AO211" s="472"/>
      <c r="AP211" s="504">
        <f t="shared" si="10"/>
        <v>0</v>
      </c>
      <c r="AQ211" s="505"/>
      <c r="AR211" s="505"/>
      <c r="AS211" s="505"/>
      <c r="AT211" s="505"/>
      <c r="AU211" s="506"/>
      <c r="AV211" s="507">
        <f t="shared" si="11"/>
        <v>0</v>
      </c>
      <c r="AW211" s="508"/>
      <c r="AX211" s="508"/>
      <c r="AY211" s="508"/>
      <c r="AZ211" s="508"/>
      <c r="BA211" s="509"/>
      <c r="BB211" s="42"/>
      <c r="BE211" s="480">
        <f>IF(C211=0,0,VLOOKUP(C211,Tabelle1!$A$2:$D$160,4,FALSE))</f>
        <v>0</v>
      </c>
      <c r="BF211" s="481"/>
      <c r="BG211" s="481"/>
      <c r="BH211" s="482"/>
      <c r="BK211" s="297">
        <f>$BE$211</f>
        <v>0</v>
      </c>
    </row>
    <row r="212" spans="1:63" s="18" customFormat="1" ht="19.5" customHeight="1" hidden="1" thickBot="1" thickTop="1">
      <c r="A212" s="208">
        <v>94</v>
      </c>
      <c r="B212" s="205" t="b">
        <f t="shared" si="14"/>
        <v>0</v>
      </c>
      <c r="C212" s="486">
        <f t="shared" si="12"/>
        <v>0</v>
      </c>
      <c r="D212" s="487"/>
      <c r="E212" s="191"/>
      <c r="F212" s="493">
        <f t="shared" si="13"/>
      </c>
      <c r="G212" s="494"/>
      <c r="H212" s="494"/>
      <c r="I212" s="494"/>
      <c r="J212" s="494"/>
      <c r="K212" s="494"/>
      <c r="L212" s="494"/>
      <c r="M212" s="494"/>
      <c r="N212" s="494"/>
      <c r="O212" s="494"/>
      <c r="P212" s="494"/>
      <c r="Q212" s="494"/>
      <c r="R212" s="495"/>
      <c r="S212" s="496"/>
      <c r="T212" s="497"/>
      <c r="U212" s="498"/>
      <c r="V212" s="510">
        <f>$BE$212</f>
        <v>0</v>
      </c>
      <c r="W212" s="511">
        <f>$BE$212</f>
        <v>0</v>
      </c>
      <c r="X212" s="511">
        <f>$BE$212</f>
        <v>0</v>
      </c>
      <c r="Y212" s="512">
        <f>$BE$212</f>
        <v>0</v>
      </c>
      <c r="Z212" s="513">
        <f>IF(C212=0,0,VLOOKUP(C212,Tabelle1!$A$2:$F$160,6,FALSE))</f>
        <v>0</v>
      </c>
      <c r="AA212" s="513"/>
      <c r="AB212" s="513"/>
      <c r="AC212" s="513"/>
      <c r="AD212" s="513"/>
      <c r="AE212" s="513"/>
      <c r="AF212" s="473">
        <f t="shared" si="9"/>
        <v>0</v>
      </c>
      <c r="AG212" s="473"/>
      <c r="AH212" s="473"/>
      <c r="AI212" s="473"/>
      <c r="AJ212" s="473"/>
      <c r="AK212" s="472">
        <f>IF(C212=0,0,VLOOKUP(C212,Tabelle1!$A$2:$G$160,7,FALSE))</f>
        <v>0</v>
      </c>
      <c r="AL212" s="472"/>
      <c r="AM212" s="472"/>
      <c r="AN212" s="472"/>
      <c r="AO212" s="472"/>
      <c r="AP212" s="504">
        <f t="shared" si="10"/>
        <v>0</v>
      </c>
      <c r="AQ212" s="505"/>
      <c r="AR212" s="505"/>
      <c r="AS212" s="505"/>
      <c r="AT212" s="505"/>
      <c r="AU212" s="506"/>
      <c r="AV212" s="507">
        <f t="shared" si="11"/>
        <v>0</v>
      </c>
      <c r="AW212" s="508"/>
      <c r="AX212" s="508"/>
      <c r="AY212" s="508"/>
      <c r="AZ212" s="508"/>
      <c r="BA212" s="509"/>
      <c r="BB212" s="42"/>
      <c r="BE212" s="480">
        <f>IF(C212=0,0,VLOOKUP(C212,Tabelle1!$A$2:$D$160,4,FALSE))</f>
        <v>0</v>
      </c>
      <c r="BF212" s="481"/>
      <c r="BG212" s="481"/>
      <c r="BH212" s="482"/>
      <c r="BK212" s="297">
        <f>$BE$212</f>
        <v>0</v>
      </c>
    </row>
    <row r="213" spans="1:63" s="18" customFormat="1" ht="19.5" customHeight="1" hidden="1" thickBot="1" thickTop="1">
      <c r="A213" s="208">
        <v>95</v>
      </c>
      <c r="B213" s="205" t="b">
        <f t="shared" si="14"/>
        <v>0</v>
      </c>
      <c r="C213" s="486">
        <f t="shared" si="12"/>
        <v>0</v>
      </c>
      <c r="D213" s="487"/>
      <c r="E213" s="191"/>
      <c r="F213" s="493">
        <f t="shared" si="13"/>
      </c>
      <c r="G213" s="494"/>
      <c r="H213" s="494"/>
      <c r="I213" s="494"/>
      <c r="J213" s="494"/>
      <c r="K213" s="494"/>
      <c r="L213" s="494"/>
      <c r="M213" s="494"/>
      <c r="N213" s="494"/>
      <c r="O213" s="494"/>
      <c r="P213" s="494"/>
      <c r="Q213" s="494"/>
      <c r="R213" s="495"/>
      <c r="S213" s="496"/>
      <c r="T213" s="497"/>
      <c r="U213" s="498"/>
      <c r="V213" s="510">
        <f>$BE$213</f>
        <v>0</v>
      </c>
      <c r="W213" s="511">
        <f>$BE$213</f>
        <v>0</v>
      </c>
      <c r="X213" s="511">
        <f>$BE$213</f>
        <v>0</v>
      </c>
      <c r="Y213" s="512">
        <f>$BE$213</f>
        <v>0</v>
      </c>
      <c r="Z213" s="513">
        <f>IF(C213=0,0,VLOOKUP(C213,Tabelle1!$A$2:$F$160,6,FALSE))</f>
        <v>0</v>
      </c>
      <c r="AA213" s="513"/>
      <c r="AB213" s="513"/>
      <c r="AC213" s="513"/>
      <c r="AD213" s="513"/>
      <c r="AE213" s="513"/>
      <c r="AF213" s="473">
        <f t="shared" si="9"/>
        <v>0</v>
      </c>
      <c r="AG213" s="473"/>
      <c r="AH213" s="473"/>
      <c r="AI213" s="473"/>
      <c r="AJ213" s="473"/>
      <c r="AK213" s="472">
        <f>IF(C213=0,0,VLOOKUP(C213,Tabelle1!$A$2:$G$160,7,FALSE))</f>
        <v>0</v>
      </c>
      <c r="AL213" s="472"/>
      <c r="AM213" s="472"/>
      <c r="AN213" s="472"/>
      <c r="AO213" s="472"/>
      <c r="AP213" s="504">
        <f t="shared" si="10"/>
        <v>0</v>
      </c>
      <c r="AQ213" s="505"/>
      <c r="AR213" s="505"/>
      <c r="AS213" s="505"/>
      <c r="AT213" s="505"/>
      <c r="AU213" s="506"/>
      <c r="AV213" s="507">
        <f t="shared" si="11"/>
        <v>0</v>
      </c>
      <c r="AW213" s="508"/>
      <c r="AX213" s="508"/>
      <c r="AY213" s="508"/>
      <c r="AZ213" s="508"/>
      <c r="BA213" s="509"/>
      <c r="BB213" s="42"/>
      <c r="BE213" s="480">
        <f>IF(C213=0,0,VLOOKUP(C213,Tabelle1!$A$2:$D$160,4,FALSE))</f>
        <v>0</v>
      </c>
      <c r="BF213" s="481"/>
      <c r="BG213" s="481"/>
      <c r="BH213" s="482"/>
      <c r="BK213" s="297">
        <f>$BE$213</f>
        <v>0</v>
      </c>
    </row>
    <row r="214" spans="1:63" s="18" customFormat="1" ht="19.5" customHeight="1" hidden="1" thickBot="1" thickTop="1">
      <c r="A214" s="208">
        <v>96</v>
      </c>
      <c r="B214" s="205" t="b">
        <f t="shared" si="14"/>
        <v>0</v>
      </c>
      <c r="C214" s="486">
        <f t="shared" si="12"/>
        <v>0</v>
      </c>
      <c r="D214" s="487"/>
      <c r="E214" s="191"/>
      <c r="F214" s="493">
        <f t="shared" si="13"/>
      </c>
      <c r="G214" s="494"/>
      <c r="H214" s="494"/>
      <c r="I214" s="494"/>
      <c r="J214" s="494"/>
      <c r="K214" s="494"/>
      <c r="L214" s="494"/>
      <c r="M214" s="494"/>
      <c r="N214" s="494"/>
      <c r="O214" s="494"/>
      <c r="P214" s="494"/>
      <c r="Q214" s="494"/>
      <c r="R214" s="495"/>
      <c r="S214" s="496"/>
      <c r="T214" s="497"/>
      <c r="U214" s="498"/>
      <c r="V214" s="510">
        <f>$BE$214</f>
        <v>0</v>
      </c>
      <c r="W214" s="511">
        <f>$BE$214</f>
        <v>0</v>
      </c>
      <c r="X214" s="511">
        <f>$BE$214</f>
        <v>0</v>
      </c>
      <c r="Y214" s="512">
        <f>$BE$214</f>
        <v>0</v>
      </c>
      <c r="Z214" s="513">
        <f>IF(C214=0,0,VLOOKUP(C214,Tabelle1!$A$2:$F$160,6,FALSE))</f>
        <v>0</v>
      </c>
      <c r="AA214" s="513"/>
      <c r="AB214" s="513"/>
      <c r="AC214" s="513"/>
      <c r="AD214" s="513"/>
      <c r="AE214" s="513"/>
      <c r="AF214" s="473">
        <f t="shared" si="9"/>
        <v>0</v>
      </c>
      <c r="AG214" s="473"/>
      <c r="AH214" s="473"/>
      <c r="AI214" s="473"/>
      <c r="AJ214" s="473"/>
      <c r="AK214" s="472">
        <f>IF(C214=0,0,VLOOKUP(C214,Tabelle1!$A$2:$G$160,7,FALSE))</f>
        <v>0</v>
      </c>
      <c r="AL214" s="472"/>
      <c r="AM214" s="472"/>
      <c r="AN214" s="472"/>
      <c r="AO214" s="472"/>
      <c r="AP214" s="504">
        <f t="shared" si="10"/>
        <v>0</v>
      </c>
      <c r="AQ214" s="505"/>
      <c r="AR214" s="505"/>
      <c r="AS214" s="505"/>
      <c r="AT214" s="505"/>
      <c r="AU214" s="506"/>
      <c r="AV214" s="507">
        <f t="shared" si="11"/>
        <v>0</v>
      </c>
      <c r="AW214" s="508"/>
      <c r="AX214" s="508"/>
      <c r="AY214" s="508"/>
      <c r="AZ214" s="508"/>
      <c r="BA214" s="509"/>
      <c r="BB214" s="42"/>
      <c r="BE214" s="480">
        <f>IF(C214=0,0,VLOOKUP(C214,Tabelle1!$A$2:$D$160,4,FALSE))</f>
        <v>0</v>
      </c>
      <c r="BF214" s="481"/>
      <c r="BG214" s="481"/>
      <c r="BH214" s="482"/>
      <c r="BK214" s="297">
        <f>$BE$214</f>
        <v>0</v>
      </c>
    </row>
    <row r="215" spans="1:63" s="18" customFormat="1" ht="19.5" customHeight="1" hidden="1" thickBot="1" thickTop="1">
      <c r="A215" s="208">
        <v>97</v>
      </c>
      <c r="B215" s="205" t="b">
        <f t="shared" si="14"/>
        <v>0</v>
      </c>
      <c r="C215" s="486">
        <f t="shared" si="12"/>
        <v>0</v>
      </c>
      <c r="D215" s="487"/>
      <c r="E215" s="191"/>
      <c r="F215" s="493">
        <f t="shared" si="13"/>
      </c>
      <c r="G215" s="494"/>
      <c r="H215" s="494"/>
      <c r="I215" s="494"/>
      <c r="J215" s="494"/>
      <c r="K215" s="494"/>
      <c r="L215" s="494"/>
      <c r="M215" s="494"/>
      <c r="N215" s="494"/>
      <c r="O215" s="494"/>
      <c r="P215" s="494"/>
      <c r="Q215" s="494"/>
      <c r="R215" s="495"/>
      <c r="S215" s="496"/>
      <c r="T215" s="497"/>
      <c r="U215" s="498"/>
      <c r="V215" s="510">
        <f>$BE$215</f>
        <v>0</v>
      </c>
      <c r="W215" s="511">
        <f>$BE$215</f>
        <v>0</v>
      </c>
      <c r="X215" s="511">
        <f>$BE$215</f>
        <v>0</v>
      </c>
      <c r="Y215" s="512">
        <f>$BE$215</f>
        <v>0</v>
      </c>
      <c r="Z215" s="513">
        <f>IF(C215=0,0,VLOOKUP(C215,Tabelle1!$A$2:$F$160,6,FALSE))</f>
        <v>0</v>
      </c>
      <c r="AA215" s="513"/>
      <c r="AB215" s="513"/>
      <c r="AC215" s="513"/>
      <c r="AD215" s="513"/>
      <c r="AE215" s="513"/>
      <c r="AF215" s="473">
        <f t="shared" si="9"/>
        <v>0</v>
      </c>
      <c r="AG215" s="473"/>
      <c r="AH215" s="473"/>
      <c r="AI215" s="473"/>
      <c r="AJ215" s="473"/>
      <c r="AK215" s="472">
        <f>IF(C215=0,0,VLOOKUP(C215,Tabelle1!$A$2:$G$160,7,FALSE))</f>
        <v>0</v>
      </c>
      <c r="AL215" s="472"/>
      <c r="AM215" s="472"/>
      <c r="AN215" s="472"/>
      <c r="AO215" s="472"/>
      <c r="AP215" s="504">
        <f t="shared" si="10"/>
        <v>0</v>
      </c>
      <c r="AQ215" s="505"/>
      <c r="AR215" s="505"/>
      <c r="AS215" s="505"/>
      <c r="AT215" s="505"/>
      <c r="AU215" s="506"/>
      <c r="AV215" s="507">
        <f t="shared" si="11"/>
        <v>0</v>
      </c>
      <c r="AW215" s="508"/>
      <c r="AX215" s="508"/>
      <c r="AY215" s="508"/>
      <c r="AZ215" s="508"/>
      <c r="BA215" s="509"/>
      <c r="BB215" s="42"/>
      <c r="BE215" s="480">
        <f>IF(C215=0,0,VLOOKUP(C215,Tabelle1!$A$2:$D$160,4,FALSE))</f>
        <v>0</v>
      </c>
      <c r="BF215" s="481"/>
      <c r="BG215" s="481"/>
      <c r="BH215" s="482"/>
      <c r="BK215" s="297">
        <f>$BE$215</f>
        <v>0</v>
      </c>
    </row>
    <row r="216" spans="1:63" s="18" customFormat="1" ht="19.5" customHeight="1" hidden="1" thickBot="1" thickTop="1">
      <c r="A216" s="208">
        <v>98</v>
      </c>
      <c r="B216" s="205" t="b">
        <f t="shared" si="14"/>
        <v>0</v>
      </c>
      <c r="C216" s="486">
        <f t="shared" si="12"/>
        <v>0</v>
      </c>
      <c r="D216" s="487"/>
      <c r="E216" s="191"/>
      <c r="F216" s="493">
        <f t="shared" si="13"/>
      </c>
      <c r="G216" s="494"/>
      <c r="H216" s="494"/>
      <c r="I216" s="494"/>
      <c r="J216" s="494"/>
      <c r="K216" s="494"/>
      <c r="L216" s="494"/>
      <c r="M216" s="494"/>
      <c r="N216" s="494"/>
      <c r="O216" s="494"/>
      <c r="P216" s="494"/>
      <c r="Q216" s="494"/>
      <c r="R216" s="495"/>
      <c r="S216" s="496"/>
      <c r="T216" s="497"/>
      <c r="U216" s="498"/>
      <c r="V216" s="510">
        <f>$BE$216</f>
        <v>0</v>
      </c>
      <c r="W216" s="511">
        <f>$BE$216</f>
        <v>0</v>
      </c>
      <c r="X216" s="511">
        <f>$BE$216</f>
        <v>0</v>
      </c>
      <c r="Y216" s="512">
        <f>$BE$216</f>
        <v>0</v>
      </c>
      <c r="Z216" s="513">
        <f>IF(C216=0,0,VLOOKUP(C216,Tabelle1!$A$2:$F$160,6,FALSE))</f>
        <v>0</v>
      </c>
      <c r="AA216" s="513"/>
      <c r="AB216" s="513"/>
      <c r="AC216" s="513"/>
      <c r="AD216" s="513"/>
      <c r="AE216" s="513"/>
      <c r="AF216" s="473">
        <f t="shared" si="9"/>
        <v>0</v>
      </c>
      <c r="AG216" s="473"/>
      <c r="AH216" s="473"/>
      <c r="AI216" s="473"/>
      <c r="AJ216" s="473"/>
      <c r="AK216" s="472">
        <f>IF(C216=0,0,VLOOKUP(C216,Tabelle1!$A$2:$G$160,7,FALSE))</f>
        <v>0</v>
      </c>
      <c r="AL216" s="472"/>
      <c r="AM216" s="472"/>
      <c r="AN216" s="472"/>
      <c r="AO216" s="472"/>
      <c r="AP216" s="504">
        <f t="shared" si="10"/>
        <v>0</v>
      </c>
      <c r="AQ216" s="505"/>
      <c r="AR216" s="505"/>
      <c r="AS216" s="505"/>
      <c r="AT216" s="505"/>
      <c r="AU216" s="506"/>
      <c r="AV216" s="507">
        <f t="shared" si="11"/>
        <v>0</v>
      </c>
      <c r="AW216" s="508"/>
      <c r="AX216" s="508"/>
      <c r="AY216" s="508"/>
      <c r="AZ216" s="508"/>
      <c r="BA216" s="509"/>
      <c r="BB216" s="42"/>
      <c r="BE216" s="480">
        <f>IF(C216=0,0,VLOOKUP(C216,Tabelle1!$A$2:$D$160,4,FALSE))</f>
        <v>0</v>
      </c>
      <c r="BF216" s="481"/>
      <c r="BG216" s="481"/>
      <c r="BH216" s="482"/>
      <c r="BK216" s="297">
        <f>$BE$216</f>
        <v>0</v>
      </c>
    </row>
    <row r="217" spans="1:63" s="18" customFormat="1" ht="19.5" customHeight="1" hidden="1" thickBot="1" thickTop="1">
      <c r="A217" s="208">
        <v>99</v>
      </c>
      <c r="B217" s="205" t="b">
        <f t="shared" si="14"/>
        <v>0</v>
      </c>
      <c r="C217" s="486">
        <f t="shared" si="12"/>
        <v>0</v>
      </c>
      <c r="D217" s="487"/>
      <c r="E217" s="191"/>
      <c r="F217" s="493">
        <f t="shared" si="13"/>
      </c>
      <c r="G217" s="494"/>
      <c r="H217" s="494"/>
      <c r="I217" s="494"/>
      <c r="J217" s="494"/>
      <c r="K217" s="494"/>
      <c r="L217" s="494"/>
      <c r="M217" s="494"/>
      <c r="N217" s="494"/>
      <c r="O217" s="494"/>
      <c r="P217" s="494"/>
      <c r="Q217" s="494"/>
      <c r="R217" s="495"/>
      <c r="S217" s="496"/>
      <c r="T217" s="497"/>
      <c r="U217" s="498"/>
      <c r="V217" s="510">
        <f>$BE$217</f>
        <v>0</v>
      </c>
      <c r="W217" s="511">
        <f>$BE$217</f>
        <v>0</v>
      </c>
      <c r="X217" s="511">
        <f>$BE$217</f>
        <v>0</v>
      </c>
      <c r="Y217" s="512">
        <f>$BE$217</f>
        <v>0</v>
      </c>
      <c r="Z217" s="513">
        <f>IF(C217=0,0,VLOOKUP(C217,Tabelle1!$A$2:$F$160,6,FALSE))</f>
        <v>0</v>
      </c>
      <c r="AA217" s="513"/>
      <c r="AB217" s="513"/>
      <c r="AC217" s="513"/>
      <c r="AD217" s="513"/>
      <c r="AE217" s="513"/>
      <c r="AF217" s="473">
        <f t="shared" si="9"/>
        <v>0</v>
      </c>
      <c r="AG217" s="473"/>
      <c r="AH217" s="473"/>
      <c r="AI217" s="473"/>
      <c r="AJ217" s="473"/>
      <c r="AK217" s="472">
        <f>IF(C217=0,0,VLOOKUP(C217,Tabelle1!$A$2:$G$160,7,FALSE))</f>
        <v>0</v>
      </c>
      <c r="AL217" s="472"/>
      <c r="AM217" s="472"/>
      <c r="AN217" s="472"/>
      <c r="AO217" s="472"/>
      <c r="AP217" s="504">
        <f t="shared" si="10"/>
        <v>0</v>
      </c>
      <c r="AQ217" s="505"/>
      <c r="AR217" s="505"/>
      <c r="AS217" s="505"/>
      <c r="AT217" s="505"/>
      <c r="AU217" s="506"/>
      <c r="AV217" s="507">
        <f t="shared" si="11"/>
        <v>0</v>
      </c>
      <c r="AW217" s="508"/>
      <c r="AX217" s="508"/>
      <c r="AY217" s="508"/>
      <c r="AZ217" s="508"/>
      <c r="BA217" s="509"/>
      <c r="BB217" s="42"/>
      <c r="BE217" s="480">
        <f>IF(C217=0,0,VLOOKUP(C217,Tabelle1!$A$2:$D$160,4,FALSE))</f>
        <v>0</v>
      </c>
      <c r="BF217" s="481"/>
      <c r="BG217" s="481"/>
      <c r="BH217" s="482"/>
      <c r="BK217" s="297">
        <f>$BE$217</f>
        <v>0</v>
      </c>
    </row>
    <row r="218" spans="1:63" s="18" customFormat="1" ht="19.5" customHeight="1" hidden="1" thickBot="1" thickTop="1">
      <c r="A218" s="208">
        <v>100</v>
      </c>
      <c r="B218" s="205" t="b">
        <f t="shared" si="14"/>
        <v>0</v>
      </c>
      <c r="C218" s="486">
        <f t="shared" si="12"/>
        <v>0</v>
      </c>
      <c r="D218" s="487"/>
      <c r="E218" s="191"/>
      <c r="F218" s="493">
        <f t="shared" si="13"/>
      </c>
      <c r="G218" s="494"/>
      <c r="H218" s="494"/>
      <c r="I218" s="494"/>
      <c r="J218" s="494"/>
      <c r="K218" s="494"/>
      <c r="L218" s="494"/>
      <c r="M218" s="494"/>
      <c r="N218" s="494"/>
      <c r="O218" s="494"/>
      <c r="P218" s="494"/>
      <c r="Q218" s="494"/>
      <c r="R218" s="495"/>
      <c r="S218" s="496"/>
      <c r="T218" s="497"/>
      <c r="U218" s="498"/>
      <c r="V218" s="510">
        <f>$BE$218</f>
        <v>0</v>
      </c>
      <c r="W218" s="511">
        <f>$BE$218</f>
        <v>0</v>
      </c>
      <c r="X218" s="511">
        <f>$BE$218</f>
        <v>0</v>
      </c>
      <c r="Y218" s="512">
        <f>$BE$218</f>
        <v>0</v>
      </c>
      <c r="Z218" s="513">
        <f>IF(C218=0,0,VLOOKUP(C218,Tabelle1!$A$2:$F$160,6,FALSE))</f>
        <v>0</v>
      </c>
      <c r="AA218" s="513"/>
      <c r="AB218" s="513"/>
      <c r="AC218" s="513"/>
      <c r="AD218" s="513"/>
      <c r="AE218" s="513"/>
      <c r="AF218" s="473">
        <f t="shared" si="9"/>
        <v>0</v>
      </c>
      <c r="AG218" s="473"/>
      <c r="AH218" s="473"/>
      <c r="AI218" s="473"/>
      <c r="AJ218" s="473"/>
      <c r="AK218" s="472">
        <f>IF(C218=0,0,VLOOKUP(C218,Tabelle1!$A$2:$G$160,7,FALSE))</f>
        <v>0</v>
      </c>
      <c r="AL218" s="472"/>
      <c r="AM218" s="472"/>
      <c r="AN218" s="472"/>
      <c r="AO218" s="472"/>
      <c r="AP218" s="504">
        <f t="shared" si="10"/>
        <v>0</v>
      </c>
      <c r="AQ218" s="505"/>
      <c r="AR218" s="505"/>
      <c r="AS218" s="505"/>
      <c r="AT218" s="505"/>
      <c r="AU218" s="506"/>
      <c r="AV218" s="507">
        <f t="shared" si="11"/>
        <v>0</v>
      </c>
      <c r="AW218" s="508"/>
      <c r="AX218" s="508"/>
      <c r="AY218" s="508"/>
      <c r="AZ218" s="508"/>
      <c r="BA218" s="509"/>
      <c r="BB218" s="42"/>
      <c r="BE218" s="480">
        <f>IF(C218=0,0,VLOOKUP(C218,Tabelle1!$A$2:$D$160,4,FALSE))</f>
        <v>0</v>
      </c>
      <c r="BF218" s="481"/>
      <c r="BG218" s="481"/>
      <c r="BH218" s="482"/>
      <c r="BK218" s="298">
        <f>$BE$218</f>
        <v>0</v>
      </c>
    </row>
    <row r="219" spans="1:54" s="3" customFormat="1" ht="19.5" customHeight="1" thickBot="1" thickTop="1">
      <c r="A219" s="208"/>
      <c r="B219" s="205" t="b">
        <v>1</v>
      </c>
      <c r="C219" s="37"/>
      <c r="D219" s="37"/>
      <c r="E219" s="18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8"/>
      <c r="S219" s="48"/>
      <c r="T219" s="48"/>
      <c r="U219" s="48"/>
      <c r="V219" s="49"/>
      <c r="W219" s="49"/>
      <c r="X219" s="49"/>
      <c r="Y219" s="49"/>
      <c r="Z219" s="8"/>
      <c r="AA219" s="8"/>
      <c r="AB219" s="8"/>
      <c r="AC219" s="8"/>
      <c r="AD219" s="8"/>
      <c r="AE219" s="8"/>
      <c r="AF219" s="9"/>
      <c r="AG219" s="9"/>
      <c r="AH219" s="9"/>
      <c r="AI219" s="9"/>
      <c r="AJ219" s="9"/>
      <c r="AK219" s="10"/>
      <c r="AL219" s="10"/>
      <c r="AM219" s="10"/>
      <c r="AN219" s="10"/>
      <c r="AO219" s="10"/>
      <c r="AP219" s="11"/>
      <c r="AQ219" s="11"/>
      <c r="AR219" s="11"/>
      <c r="AS219" s="11"/>
      <c r="AT219" s="11"/>
      <c r="AU219" s="12" t="s">
        <v>585</v>
      </c>
      <c r="AV219" s="507">
        <f>SUM(AV119:AV218)</f>
        <v>0</v>
      </c>
      <c r="AW219" s="508"/>
      <c r="AX219" s="508"/>
      <c r="AY219" s="508"/>
      <c r="AZ219" s="508"/>
      <c r="BA219" s="509"/>
      <c r="BB219" s="37"/>
    </row>
    <row r="220" spans="1:54" s="1" customFormat="1" ht="12.75">
      <c r="A220" s="202"/>
      <c r="B220" s="205" t="b">
        <v>1</v>
      </c>
      <c r="C220" s="43"/>
      <c r="D220" s="43"/>
      <c r="E220" s="189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</row>
    <row r="221" spans="1:54" s="2" customFormat="1" ht="24.75" customHeight="1" thickBot="1">
      <c r="A221" s="206"/>
      <c r="B221" s="205" t="b">
        <v>1</v>
      </c>
      <c r="C221" s="39"/>
      <c r="D221" s="39"/>
      <c r="E221" s="184"/>
      <c r="F221" s="2" t="s">
        <v>379</v>
      </c>
      <c r="H221" s="2" t="s">
        <v>639</v>
      </c>
      <c r="BB221" s="39"/>
    </row>
    <row r="222" spans="2:54" ht="16.5" thickTop="1">
      <c r="B222" s="205" t="b">
        <v>1</v>
      </c>
      <c r="C222" s="33"/>
      <c r="D222" s="33"/>
      <c r="E222" s="183"/>
      <c r="F222" s="527" t="s">
        <v>409</v>
      </c>
      <c r="G222" s="528"/>
      <c r="H222" s="528"/>
      <c r="I222" s="528"/>
      <c r="J222" s="528"/>
      <c r="K222" s="528"/>
      <c r="L222" s="528"/>
      <c r="M222" s="528"/>
      <c r="N222" s="528"/>
      <c r="O222" s="528"/>
      <c r="P222" s="528"/>
      <c r="Q222" s="529"/>
      <c r="R222" s="477" t="s">
        <v>410</v>
      </c>
      <c r="S222" s="474"/>
      <c r="T222" s="474"/>
      <c r="U222" s="474"/>
      <c r="V222" s="475"/>
      <c r="W222" s="474" t="s">
        <v>413</v>
      </c>
      <c r="X222" s="474"/>
      <c r="Y222" s="474"/>
      <c r="Z222" s="474"/>
      <c r="AA222" s="475"/>
      <c r="AB222" s="477" t="s">
        <v>416</v>
      </c>
      <c r="AC222" s="474"/>
      <c r="AD222" s="474"/>
      <c r="AE222" s="474"/>
      <c r="AF222" s="474"/>
      <c r="AG222" s="475"/>
      <c r="AH222" s="566" t="s">
        <v>413</v>
      </c>
      <c r="AI222" s="533"/>
      <c r="AJ222" s="533"/>
      <c r="AK222" s="533"/>
      <c r="AL222" s="533"/>
      <c r="AM222" s="533"/>
      <c r="AN222" s="534"/>
      <c r="AO222" s="477" t="s">
        <v>397</v>
      </c>
      <c r="AP222" s="474"/>
      <c r="AQ222" s="474"/>
      <c r="AR222" s="474"/>
      <c r="AS222" s="474"/>
      <c r="AT222" s="475"/>
      <c r="AU222" s="566" t="s">
        <v>420</v>
      </c>
      <c r="AV222" s="533"/>
      <c r="AW222" s="533"/>
      <c r="AX222" s="533"/>
      <c r="AY222" s="533"/>
      <c r="AZ222" s="533"/>
      <c r="BA222" s="534"/>
      <c r="BB222" s="33"/>
    </row>
    <row r="223" spans="2:54" ht="15.75">
      <c r="B223" s="205" t="b">
        <v>1</v>
      </c>
      <c r="C223" s="33"/>
      <c r="D223" s="33"/>
      <c r="E223" s="183"/>
      <c r="F223" s="557" t="s">
        <v>589</v>
      </c>
      <c r="G223" s="558"/>
      <c r="H223" s="558"/>
      <c r="I223" s="558"/>
      <c r="J223" s="558"/>
      <c r="K223" s="558"/>
      <c r="L223" s="558"/>
      <c r="M223" s="558"/>
      <c r="N223" s="558"/>
      <c r="O223" s="558"/>
      <c r="P223" s="558"/>
      <c r="Q223" s="559"/>
      <c r="R223" s="502" t="s">
        <v>411</v>
      </c>
      <c r="S223" s="503"/>
      <c r="T223" s="503"/>
      <c r="U223" s="503"/>
      <c r="V223" s="476"/>
      <c r="W223" s="503" t="s">
        <v>414</v>
      </c>
      <c r="X223" s="503"/>
      <c r="Y223" s="503"/>
      <c r="Z223" s="503"/>
      <c r="AA223" s="476"/>
      <c r="AB223" s="502" t="s">
        <v>417</v>
      </c>
      <c r="AC223" s="503"/>
      <c r="AD223" s="503"/>
      <c r="AE223" s="503"/>
      <c r="AF223" s="503"/>
      <c r="AG223" s="476"/>
      <c r="AH223" s="567" t="s">
        <v>418</v>
      </c>
      <c r="AI223" s="568"/>
      <c r="AJ223" s="568"/>
      <c r="AK223" s="568"/>
      <c r="AL223" s="568"/>
      <c r="AM223" s="568"/>
      <c r="AN223" s="569"/>
      <c r="AO223" s="502" t="s">
        <v>398</v>
      </c>
      <c r="AP223" s="503"/>
      <c r="AQ223" s="503"/>
      <c r="AR223" s="503"/>
      <c r="AS223" s="503"/>
      <c r="AT223" s="476"/>
      <c r="AU223" s="567" t="s">
        <v>404</v>
      </c>
      <c r="AV223" s="568"/>
      <c r="AW223" s="568"/>
      <c r="AX223" s="568"/>
      <c r="AY223" s="568"/>
      <c r="AZ223" s="568"/>
      <c r="BA223" s="569"/>
      <c r="BB223" s="33"/>
    </row>
    <row r="224" spans="2:54" ht="14.25">
      <c r="B224" s="205" t="b">
        <v>1</v>
      </c>
      <c r="C224" s="33"/>
      <c r="D224" s="33"/>
      <c r="E224" s="183"/>
      <c r="F224" s="14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6"/>
      <c r="R224" s="554" t="s">
        <v>412</v>
      </c>
      <c r="S224" s="555"/>
      <c r="T224" s="555"/>
      <c r="U224" s="555"/>
      <c r="V224" s="556"/>
      <c r="W224" s="531" t="s">
        <v>415</v>
      </c>
      <c r="X224" s="531"/>
      <c r="Y224" s="531"/>
      <c r="Z224" s="531"/>
      <c r="AA224" s="532"/>
      <c r="AB224" s="547" t="s">
        <v>392</v>
      </c>
      <c r="AC224" s="531"/>
      <c r="AD224" s="531"/>
      <c r="AE224" s="531"/>
      <c r="AF224" s="531"/>
      <c r="AG224" s="532"/>
      <c r="AH224" s="578" t="s">
        <v>419</v>
      </c>
      <c r="AI224" s="579"/>
      <c r="AJ224" s="579"/>
      <c r="AK224" s="579"/>
      <c r="AL224" s="579"/>
      <c r="AM224" s="579"/>
      <c r="AN224" s="580"/>
      <c r="AO224" s="563" t="s">
        <v>399</v>
      </c>
      <c r="AP224" s="564"/>
      <c r="AQ224" s="564"/>
      <c r="AR224" s="564"/>
      <c r="AS224" s="564"/>
      <c r="AT224" s="565"/>
      <c r="AU224" s="547" t="s">
        <v>405</v>
      </c>
      <c r="AV224" s="531"/>
      <c r="AW224" s="531"/>
      <c r="AX224" s="531"/>
      <c r="AY224" s="531"/>
      <c r="AZ224" s="531"/>
      <c r="BA224" s="532"/>
      <c r="BB224" s="33"/>
    </row>
    <row r="225" spans="1:54" s="87" customFormat="1" ht="15" customHeight="1" thickBot="1">
      <c r="A225" s="211"/>
      <c r="B225" s="205" t="b">
        <v>1</v>
      </c>
      <c r="C225" s="79"/>
      <c r="D225" s="79"/>
      <c r="E225" s="190"/>
      <c r="F225" s="80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2"/>
      <c r="R225" s="618"/>
      <c r="S225" s="619"/>
      <c r="T225" s="619"/>
      <c r="U225" s="619"/>
      <c r="V225" s="620"/>
      <c r="W225" s="84"/>
      <c r="X225" s="74"/>
      <c r="Y225" s="74" t="s">
        <v>466</v>
      </c>
      <c r="Z225" s="84"/>
      <c r="AA225" s="85"/>
      <c r="AB225" s="83"/>
      <c r="AC225" s="84"/>
      <c r="AD225" s="74" t="s">
        <v>467</v>
      </c>
      <c r="AE225" s="84"/>
      <c r="AF225" s="84"/>
      <c r="AG225" s="85"/>
      <c r="AH225" s="74"/>
      <c r="AI225" s="177" t="s">
        <v>466</v>
      </c>
      <c r="AJ225" s="88"/>
      <c r="AK225" s="178" t="s">
        <v>468</v>
      </c>
      <c r="AL225" s="89" t="s">
        <v>384</v>
      </c>
      <c r="AM225" s="179" t="s">
        <v>469</v>
      </c>
      <c r="AN225" s="90"/>
      <c r="AO225" s="83"/>
      <c r="AP225" s="84"/>
      <c r="AQ225" s="74" t="s">
        <v>470</v>
      </c>
      <c r="AR225" s="84"/>
      <c r="AS225" s="84"/>
      <c r="AT225" s="85"/>
      <c r="AU225" s="91"/>
      <c r="AV225" s="84"/>
      <c r="AW225" s="177" t="s">
        <v>469</v>
      </c>
      <c r="AX225" s="88" t="s">
        <v>383</v>
      </c>
      <c r="AY225" s="179" t="s">
        <v>470</v>
      </c>
      <c r="AZ225" s="88"/>
      <c r="BA225" s="90"/>
      <c r="BB225" s="79"/>
    </row>
    <row r="226" spans="1:63" s="17" customFormat="1" ht="19.5" customHeight="1" thickBot="1" thickTop="1">
      <c r="A226" s="209">
        <v>1</v>
      </c>
      <c r="B226" s="205" t="b">
        <v>1</v>
      </c>
      <c r="C226" s="42"/>
      <c r="D226" s="309"/>
      <c r="E226" s="188"/>
      <c r="F226" s="561">
        <f>IF(D226=0,"",VLOOKUP(D226,Tabelle2!$A$7:$D$56,2,FALSE))</f>
      </c>
      <c r="G226" s="561"/>
      <c r="H226" s="561"/>
      <c r="I226" s="561"/>
      <c r="J226" s="561"/>
      <c r="K226" s="561"/>
      <c r="L226" s="561"/>
      <c r="M226" s="561"/>
      <c r="N226" s="561"/>
      <c r="O226" s="561"/>
      <c r="P226" s="561"/>
      <c r="Q226" s="561"/>
      <c r="R226" s="615">
        <f>VLOOKUP(D226,Tabelle2!$A$7:$F$56,5,FALSE)</f>
        <v>0</v>
      </c>
      <c r="S226" s="616"/>
      <c r="T226" s="616"/>
      <c r="U226" s="616"/>
      <c r="V226" s="617"/>
      <c r="W226" s="626"/>
      <c r="X226" s="626"/>
      <c r="Y226" s="626"/>
      <c r="Z226" s="626"/>
      <c r="AA226" s="627"/>
      <c r="AB226" s="562"/>
      <c r="AC226" s="562"/>
      <c r="AD226" s="562"/>
      <c r="AE226" s="562"/>
      <c r="AF226" s="562"/>
      <c r="AG226" s="562"/>
      <c r="AH226" s="581">
        <f aca="true" t="shared" si="15" ref="AH226:AN226">IF($D$226=0,0,IF($W$226&gt;0,$W$226*$AB$226,0))</f>
        <v>0</v>
      </c>
      <c r="AI226" s="581">
        <f t="shared" si="15"/>
        <v>0</v>
      </c>
      <c r="AJ226" s="581">
        <f t="shared" si="15"/>
        <v>0</v>
      </c>
      <c r="AK226" s="581">
        <f t="shared" si="15"/>
        <v>0</v>
      </c>
      <c r="AL226" s="581">
        <f t="shared" si="15"/>
        <v>0</v>
      </c>
      <c r="AM226" s="581">
        <f t="shared" si="15"/>
        <v>0</v>
      </c>
      <c r="AN226" s="581">
        <f t="shared" si="15"/>
        <v>0</v>
      </c>
      <c r="AO226" s="582">
        <f>IF(D226=0,0,VLOOKUP(D226,Tabelle2!$A$7:$F$56,6,FALSE))</f>
        <v>0</v>
      </c>
      <c r="AP226" s="583"/>
      <c r="AQ226" s="583"/>
      <c r="AR226" s="583"/>
      <c r="AS226" s="583"/>
      <c r="AT226" s="584"/>
      <c r="AU226" s="585">
        <f>IF(AH226&gt;0,AH226*AO226,IF(AND(W226&gt;0,AB226&gt;0),W226*AB226*AO226,0))</f>
        <v>0</v>
      </c>
      <c r="AV226" s="586"/>
      <c r="AW226" s="586"/>
      <c r="AX226" s="586"/>
      <c r="AY226" s="586"/>
      <c r="AZ226" s="586"/>
      <c r="BA226" s="587"/>
      <c r="BB226" s="42"/>
      <c r="BK226" s="299">
        <f>IF($D$226=0,0,IF($W$226&gt;0,$W$226*$AB$226,0))</f>
        <v>0</v>
      </c>
    </row>
    <row r="227" spans="1:63" s="17" customFormat="1" ht="19.5" customHeight="1" thickBot="1">
      <c r="A227" s="209">
        <v>2</v>
      </c>
      <c r="B227" s="205" t="b">
        <v>1</v>
      </c>
      <c r="C227" s="42"/>
      <c r="D227" s="309"/>
      <c r="E227" s="188"/>
      <c r="F227" s="560">
        <f>IF(D227=0,"",VLOOKUP(D227,Tabelle2!$A$7:$D$56,2,FALSE))</f>
      </c>
      <c r="G227" s="560"/>
      <c r="H227" s="560"/>
      <c r="I227" s="560"/>
      <c r="J227" s="560"/>
      <c r="K227" s="560"/>
      <c r="L227" s="560"/>
      <c r="M227" s="560"/>
      <c r="N227" s="560"/>
      <c r="O227" s="560"/>
      <c r="P227" s="560"/>
      <c r="Q227" s="560"/>
      <c r="R227" s="588">
        <f>VLOOKUP(D227,Tabelle2!$A$7:$F$56,5,FALSE)</f>
        <v>0</v>
      </c>
      <c r="S227" s="589"/>
      <c r="T227" s="589"/>
      <c r="U227" s="589"/>
      <c r="V227" s="590"/>
      <c r="W227" s="591"/>
      <c r="X227" s="591"/>
      <c r="Y227" s="591"/>
      <c r="Z227" s="591"/>
      <c r="AA227" s="592"/>
      <c r="AB227" s="570"/>
      <c r="AC227" s="570"/>
      <c r="AD227" s="570"/>
      <c r="AE227" s="570"/>
      <c r="AF227" s="570"/>
      <c r="AG227" s="570"/>
      <c r="AH227" s="571">
        <f aca="true" t="shared" si="16" ref="AH227:AN227">IF($D$227=0,0,IF($W$227&gt;0,$W$227*$AB$227,0))</f>
        <v>0</v>
      </c>
      <c r="AI227" s="571">
        <f t="shared" si="16"/>
        <v>0</v>
      </c>
      <c r="AJ227" s="571">
        <f t="shared" si="16"/>
        <v>0</v>
      </c>
      <c r="AK227" s="571">
        <f t="shared" si="16"/>
        <v>0</v>
      </c>
      <c r="AL227" s="571">
        <f t="shared" si="16"/>
        <v>0</v>
      </c>
      <c r="AM227" s="571">
        <f t="shared" si="16"/>
        <v>0</v>
      </c>
      <c r="AN227" s="571">
        <f t="shared" si="16"/>
        <v>0</v>
      </c>
      <c r="AO227" s="572">
        <f>IF(D227=0,0,VLOOKUP(D227,Tabelle2!$A$7:$F$56,6,FALSE))</f>
        <v>0</v>
      </c>
      <c r="AP227" s="573"/>
      <c r="AQ227" s="573"/>
      <c r="AR227" s="573"/>
      <c r="AS227" s="573"/>
      <c r="AT227" s="574"/>
      <c r="AU227" s="575">
        <f aca="true" t="shared" si="17" ref="AU227:AU245">IF(AH227&gt;0,AH227*AO227,IF(AND(W227&gt;0,AB227&gt;0),W227*AB227*AO227,0))</f>
        <v>0</v>
      </c>
      <c r="AV227" s="576"/>
      <c r="AW227" s="576"/>
      <c r="AX227" s="576"/>
      <c r="AY227" s="576"/>
      <c r="AZ227" s="576"/>
      <c r="BA227" s="577"/>
      <c r="BB227" s="42"/>
      <c r="BK227" s="300">
        <f>IF($D$227=0,0,IF($W$227&gt;0,$W$227*$AB$227,0))</f>
        <v>0</v>
      </c>
    </row>
    <row r="228" spans="1:63" s="17" customFormat="1" ht="19.5" customHeight="1" thickBot="1">
      <c r="A228" s="209">
        <v>3</v>
      </c>
      <c r="B228" s="205" t="b">
        <v>1</v>
      </c>
      <c r="C228" s="42"/>
      <c r="D228" s="309"/>
      <c r="E228" s="188"/>
      <c r="F228" s="560">
        <f>IF(D228=0,"",VLOOKUP(D228,Tabelle2!$A$7:$D$56,2,FALSE))</f>
      </c>
      <c r="G228" s="560"/>
      <c r="H228" s="560"/>
      <c r="I228" s="560"/>
      <c r="J228" s="560"/>
      <c r="K228" s="560"/>
      <c r="L228" s="560"/>
      <c r="M228" s="560"/>
      <c r="N228" s="560"/>
      <c r="O228" s="560"/>
      <c r="P228" s="560"/>
      <c r="Q228" s="560"/>
      <c r="R228" s="588">
        <f>VLOOKUP(D228,Tabelle2!$A$7:$F$56,5,FALSE)</f>
        <v>0</v>
      </c>
      <c r="S228" s="589"/>
      <c r="T228" s="589"/>
      <c r="U228" s="589"/>
      <c r="V228" s="590"/>
      <c r="W228" s="591"/>
      <c r="X228" s="591"/>
      <c r="Y228" s="591"/>
      <c r="Z228" s="591"/>
      <c r="AA228" s="592"/>
      <c r="AB228" s="570"/>
      <c r="AC228" s="570"/>
      <c r="AD228" s="570"/>
      <c r="AE228" s="570"/>
      <c r="AF228" s="570"/>
      <c r="AG228" s="570"/>
      <c r="AH228" s="571">
        <f aca="true" t="shared" si="18" ref="AH228:AN228">IF($D$228=0,0,IF($W$228&gt;0,$W$228*$AB$228,0))</f>
        <v>0</v>
      </c>
      <c r="AI228" s="571">
        <f t="shared" si="18"/>
        <v>0</v>
      </c>
      <c r="AJ228" s="571">
        <f t="shared" si="18"/>
        <v>0</v>
      </c>
      <c r="AK228" s="571">
        <f t="shared" si="18"/>
        <v>0</v>
      </c>
      <c r="AL228" s="571">
        <f t="shared" si="18"/>
        <v>0</v>
      </c>
      <c r="AM228" s="571">
        <f t="shared" si="18"/>
        <v>0</v>
      </c>
      <c r="AN228" s="571">
        <f t="shared" si="18"/>
        <v>0</v>
      </c>
      <c r="AO228" s="572">
        <f>IF(D228=0,0,VLOOKUP(D228,Tabelle2!$A$7:$F$56,6,FALSE))</f>
        <v>0</v>
      </c>
      <c r="AP228" s="573"/>
      <c r="AQ228" s="573"/>
      <c r="AR228" s="573"/>
      <c r="AS228" s="573"/>
      <c r="AT228" s="574"/>
      <c r="AU228" s="575">
        <f t="shared" si="17"/>
        <v>0</v>
      </c>
      <c r="AV228" s="576"/>
      <c r="AW228" s="576"/>
      <c r="AX228" s="576"/>
      <c r="AY228" s="576"/>
      <c r="AZ228" s="576"/>
      <c r="BA228" s="577"/>
      <c r="BB228" s="42"/>
      <c r="BK228" s="300">
        <f>IF($D$228=0,0,IF($W$228&gt;0,$W$228*$AB$228,0))</f>
        <v>0</v>
      </c>
    </row>
    <row r="229" spans="1:63" s="17" customFormat="1" ht="19.5" customHeight="1" thickBot="1">
      <c r="A229" s="209">
        <v>4</v>
      </c>
      <c r="B229" s="205" t="b">
        <v>1</v>
      </c>
      <c r="C229" s="42"/>
      <c r="D229" s="309"/>
      <c r="E229" s="188"/>
      <c r="F229" s="560">
        <f>IF(D229=0,"",VLOOKUP(D229,Tabelle2!$A$7:$D$56,2,FALSE))</f>
      </c>
      <c r="G229" s="560"/>
      <c r="H229" s="560"/>
      <c r="I229" s="560"/>
      <c r="J229" s="560"/>
      <c r="K229" s="560"/>
      <c r="L229" s="560"/>
      <c r="M229" s="560"/>
      <c r="N229" s="560"/>
      <c r="O229" s="560"/>
      <c r="P229" s="560"/>
      <c r="Q229" s="560"/>
      <c r="R229" s="588">
        <f>VLOOKUP(D229,Tabelle2!$A$7:$F$56,5,FALSE)</f>
        <v>0</v>
      </c>
      <c r="S229" s="589"/>
      <c r="T229" s="589"/>
      <c r="U229" s="589"/>
      <c r="V229" s="590"/>
      <c r="W229" s="591"/>
      <c r="X229" s="591"/>
      <c r="Y229" s="591"/>
      <c r="Z229" s="591"/>
      <c r="AA229" s="592"/>
      <c r="AB229" s="570"/>
      <c r="AC229" s="570"/>
      <c r="AD229" s="570"/>
      <c r="AE229" s="570"/>
      <c r="AF229" s="570"/>
      <c r="AG229" s="570"/>
      <c r="AH229" s="571">
        <f aca="true" t="shared" si="19" ref="AH229:AN229">IF($D$229=0,0,IF($W$229&gt;0,$W$229*$AB$229,0))</f>
        <v>0</v>
      </c>
      <c r="AI229" s="571">
        <f t="shared" si="19"/>
        <v>0</v>
      </c>
      <c r="AJ229" s="571">
        <f t="shared" si="19"/>
        <v>0</v>
      </c>
      <c r="AK229" s="571">
        <f t="shared" si="19"/>
        <v>0</v>
      </c>
      <c r="AL229" s="571">
        <f t="shared" si="19"/>
        <v>0</v>
      </c>
      <c r="AM229" s="571">
        <f t="shared" si="19"/>
        <v>0</v>
      </c>
      <c r="AN229" s="571">
        <f t="shared" si="19"/>
        <v>0</v>
      </c>
      <c r="AO229" s="572">
        <f>IF(D229=0,0,VLOOKUP(D229,Tabelle2!$A$7:$F$56,6,FALSE))</f>
        <v>0</v>
      </c>
      <c r="AP229" s="573"/>
      <c r="AQ229" s="573"/>
      <c r="AR229" s="573"/>
      <c r="AS229" s="573"/>
      <c r="AT229" s="574"/>
      <c r="AU229" s="575">
        <f t="shared" si="17"/>
        <v>0</v>
      </c>
      <c r="AV229" s="576"/>
      <c r="AW229" s="576"/>
      <c r="AX229" s="576"/>
      <c r="AY229" s="576"/>
      <c r="AZ229" s="576"/>
      <c r="BA229" s="577"/>
      <c r="BB229" s="42"/>
      <c r="BK229" s="300">
        <f>IF($D$229=0,0,IF($W$229&gt;0,$W$229*$AB$229,0))</f>
        <v>0</v>
      </c>
    </row>
    <row r="230" spans="1:63" s="17" customFormat="1" ht="19.5" customHeight="1" thickBot="1">
      <c r="A230" s="209">
        <v>5</v>
      </c>
      <c r="B230" s="205" t="b">
        <v>1</v>
      </c>
      <c r="C230" s="42"/>
      <c r="D230" s="309"/>
      <c r="E230" s="188"/>
      <c r="F230" s="560">
        <f>IF(D230=0,"",VLOOKUP(D230,Tabelle2!$A$7:$D$56,2,FALSE))</f>
      </c>
      <c r="G230" s="560"/>
      <c r="H230" s="560"/>
      <c r="I230" s="560"/>
      <c r="J230" s="560"/>
      <c r="K230" s="560"/>
      <c r="L230" s="560"/>
      <c r="M230" s="560"/>
      <c r="N230" s="560"/>
      <c r="O230" s="560"/>
      <c r="P230" s="560"/>
      <c r="Q230" s="560"/>
      <c r="R230" s="588">
        <f>VLOOKUP(D230,Tabelle2!$A$7:$F$56,5,FALSE)</f>
        <v>0</v>
      </c>
      <c r="S230" s="589"/>
      <c r="T230" s="589"/>
      <c r="U230" s="589"/>
      <c r="V230" s="590"/>
      <c r="W230" s="591"/>
      <c r="X230" s="591"/>
      <c r="Y230" s="591"/>
      <c r="Z230" s="591"/>
      <c r="AA230" s="592"/>
      <c r="AB230" s="570"/>
      <c r="AC230" s="570"/>
      <c r="AD230" s="570"/>
      <c r="AE230" s="570"/>
      <c r="AF230" s="570"/>
      <c r="AG230" s="570"/>
      <c r="AH230" s="571">
        <f aca="true" t="shared" si="20" ref="AH230:AN230">IF($D$230=0,0,IF($W$230&gt;0,$W$230*$AB$230,0))</f>
        <v>0</v>
      </c>
      <c r="AI230" s="571">
        <f t="shared" si="20"/>
        <v>0</v>
      </c>
      <c r="AJ230" s="571">
        <f t="shared" si="20"/>
        <v>0</v>
      </c>
      <c r="AK230" s="571">
        <f t="shared" si="20"/>
        <v>0</v>
      </c>
      <c r="AL230" s="571">
        <f t="shared" si="20"/>
        <v>0</v>
      </c>
      <c r="AM230" s="571">
        <f t="shared" si="20"/>
        <v>0</v>
      </c>
      <c r="AN230" s="571">
        <f t="shared" si="20"/>
        <v>0</v>
      </c>
      <c r="AO230" s="572">
        <f>IF(D230=0,0,VLOOKUP(D230,Tabelle2!$A$7:$F$56,6,FALSE))</f>
        <v>0</v>
      </c>
      <c r="AP230" s="573"/>
      <c r="AQ230" s="573"/>
      <c r="AR230" s="573"/>
      <c r="AS230" s="573"/>
      <c r="AT230" s="574"/>
      <c r="AU230" s="575">
        <f t="shared" si="17"/>
        <v>0</v>
      </c>
      <c r="AV230" s="576"/>
      <c r="AW230" s="576"/>
      <c r="AX230" s="576"/>
      <c r="AY230" s="576"/>
      <c r="AZ230" s="576"/>
      <c r="BA230" s="577"/>
      <c r="BB230" s="42"/>
      <c r="BK230" s="300">
        <f>IF($D$230=0,0,IF($W$230&gt;0,$W$230*$AB$230,0))</f>
        <v>0</v>
      </c>
    </row>
    <row r="231" spans="1:63" s="17" customFormat="1" ht="19.5" customHeight="1" hidden="1" thickBot="1">
      <c r="A231" s="209">
        <v>6</v>
      </c>
      <c r="B231" s="203" t="b">
        <f>IF(A231&lt;=Formulargestalter!$M$18,TRUE,IF(D231&gt;0,TRUE,FALSE))</f>
        <v>0</v>
      </c>
      <c r="C231" s="42"/>
      <c r="D231" s="309"/>
      <c r="E231" s="188"/>
      <c r="F231" s="560">
        <f>IF(D231=0,"",VLOOKUP(D231,Tabelle2!$A$7:$D$56,2,FALSE))</f>
      </c>
      <c r="G231" s="560"/>
      <c r="H231" s="560"/>
      <c r="I231" s="560"/>
      <c r="J231" s="560"/>
      <c r="K231" s="560"/>
      <c r="L231" s="560"/>
      <c r="M231" s="560"/>
      <c r="N231" s="560"/>
      <c r="O231" s="560"/>
      <c r="P231" s="560"/>
      <c r="Q231" s="560"/>
      <c r="R231" s="588">
        <f>VLOOKUP(D231,Tabelle2!$A$7:$F$56,5,FALSE)</f>
        <v>0</v>
      </c>
      <c r="S231" s="589"/>
      <c r="T231" s="589"/>
      <c r="U231" s="589"/>
      <c r="V231" s="590"/>
      <c r="W231" s="591"/>
      <c r="X231" s="591"/>
      <c r="Y231" s="591"/>
      <c r="Z231" s="591"/>
      <c r="AA231" s="592"/>
      <c r="AB231" s="570"/>
      <c r="AC231" s="570"/>
      <c r="AD231" s="570"/>
      <c r="AE231" s="570"/>
      <c r="AF231" s="570"/>
      <c r="AG231" s="570"/>
      <c r="AH231" s="571">
        <f aca="true" t="shared" si="21" ref="AH231:AN231">IF($D$231=0,0,IF($W$231&gt;0,$W$231*$AB$231,0))</f>
        <v>0</v>
      </c>
      <c r="AI231" s="571">
        <f t="shared" si="21"/>
        <v>0</v>
      </c>
      <c r="AJ231" s="571">
        <f t="shared" si="21"/>
        <v>0</v>
      </c>
      <c r="AK231" s="571">
        <f t="shared" si="21"/>
        <v>0</v>
      </c>
      <c r="AL231" s="571">
        <f t="shared" si="21"/>
        <v>0</v>
      </c>
      <c r="AM231" s="571">
        <f t="shared" si="21"/>
        <v>0</v>
      </c>
      <c r="AN231" s="571">
        <f t="shared" si="21"/>
        <v>0</v>
      </c>
      <c r="AO231" s="572">
        <f>IF(D231=0,0,VLOOKUP(D231,Tabelle2!$A$7:$F$56,6,FALSE))</f>
        <v>0</v>
      </c>
      <c r="AP231" s="573"/>
      <c r="AQ231" s="573"/>
      <c r="AR231" s="573"/>
      <c r="AS231" s="573"/>
      <c r="AT231" s="574"/>
      <c r="AU231" s="575">
        <f t="shared" si="17"/>
        <v>0</v>
      </c>
      <c r="AV231" s="576"/>
      <c r="AW231" s="576"/>
      <c r="AX231" s="576"/>
      <c r="AY231" s="576"/>
      <c r="AZ231" s="576"/>
      <c r="BA231" s="577"/>
      <c r="BB231" s="42"/>
      <c r="BK231" s="300">
        <f>IF($D$231=0,0,IF($W$231&gt;0,$W$231*$AB$231,0))</f>
        <v>0</v>
      </c>
    </row>
    <row r="232" spans="1:63" s="17" customFormat="1" ht="19.5" customHeight="1" hidden="1" thickBot="1">
      <c r="A232" s="209">
        <v>7</v>
      </c>
      <c r="B232" s="203" t="b">
        <f>IF(A232&lt;=Formulargestalter!$M$18,TRUE,IF(D232&gt;0,TRUE,FALSE))</f>
        <v>0</v>
      </c>
      <c r="C232" s="42"/>
      <c r="D232" s="309"/>
      <c r="E232" s="188"/>
      <c r="F232" s="560">
        <f>IF(D232=0,"",VLOOKUP(D232,Tabelle2!$A$7:$D$56,2,FALSE))</f>
      </c>
      <c r="G232" s="560"/>
      <c r="H232" s="560"/>
      <c r="I232" s="560"/>
      <c r="J232" s="560"/>
      <c r="K232" s="560"/>
      <c r="L232" s="560"/>
      <c r="M232" s="560"/>
      <c r="N232" s="560"/>
      <c r="O232" s="560"/>
      <c r="P232" s="560"/>
      <c r="Q232" s="560"/>
      <c r="R232" s="588">
        <f>VLOOKUP(D232,Tabelle2!$A$7:$F$56,5,FALSE)</f>
        <v>0</v>
      </c>
      <c r="S232" s="589"/>
      <c r="T232" s="589"/>
      <c r="U232" s="589"/>
      <c r="V232" s="590"/>
      <c r="W232" s="591"/>
      <c r="X232" s="591"/>
      <c r="Y232" s="591"/>
      <c r="Z232" s="591"/>
      <c r="AA232" s="592"/>
      <c r="AB232" s="570"/>
      <c r="AC232" s="570"/>
      <c r="AD232" s="570"/>
      <c r="AE232" s="570"/>
      <c r="AF232" s="570"/>
      <c r="AG232" s="570"/>
      <c r="AH232" s="571">
        <f aca="true" t="shared" si="22" ref="AH232:AN232">IF($D$232=0,0,IF($W$232&gt;0,$W$232*$AB$232,0))</f>
        <v>0</v>
      </c>
      <c r="AI232" s="571">
        <f t="shared" si="22"/>
        <v>0</v>
      </c>
      <c r="AJ232" s="571">
        <f t="shared" si="22"/>
        <v>0</v>
      </c>
      <c r="AK232" s="571">
        <f t="shared" si="22"/>
        <v>0</v>
      </c>
      <c r="AL232" s="571">
        <f t="shared" si="22"/>
        <v>0</v>
      </c>
      <c r="AM232" s="571">
        <f t="shared" si="22"/>
        <v>0</v>
      </c>
      <c r="AN232" s="571">
        <f t="shared" si="22"/>
        <v>0</v>
      </c>
      <c r="AO232" s="572">
        <f>IF(D232=0,0,VLOOKUP(D232,Tabelle2!$A$7:$F$56,6,FALSE))</f>
        <v>0</v>
      </c>
      <c r="AP232" s="573"/>
      <c r="AQ232" s="573"/>
      <c r="AR232" s="573"/>
      <c r="AS232" s="573"/>
      <c r="AT232" s="574"/>
      <c r="AU232" s="575">
        <f t="shared" si="17"/>
        <v>0</v>
      </c>
      <c r="AV232" s="576"/>
      <c r="AW232" s="576"/>
      <c r="AX232" s="576"/>
      <c r="AY232" s="576"/>
      <c r="AZ232" s="576"/>
      <c r="BA232" s="577"/>
      <c r="BB232" s="42"/>
      <c r="BK232" s="300">
        <f>IF($D$232=0,0,IF($W$232&gt;0,$W$232*$AB$232,0))</f>
        <v>0</v>
      </c>
    </row>
    <row r="233" spans="1:63" s="17" customFormat="1" ht="19.5" customHeight="1" hidden="1" thickBot="1">
      <c r="A233" s="209">
        <v>8</v>
      </c>
      <c r="B233" s="203" t="b">
        <f>IF(A233&lt;=Formulargestalter!$M$18,TRUE,IF(D233&gt;0,TRUE,FALSE))</f>
        <v>0</v>
      </c>
      <c r="C233" s="42"/>
      <c r="D233" s="309"/>
      <c r="E233" s="188"/>
      <c r="F233" s="560">
        <f>IF(D233=0,"",VLOOKUP(D233,Tabelle2!$A$7:$D$56,2,FALSE))</f>
      </c>
      <c r="G233" s="560"/>
      <c r="H233" s="560"/>
      <c r="I233" s="560"/>
      <c r="J233" s="560"/>
      <c r="K233" s="560"/>
      <c r="L233" s="560"/>
      <c r="M233" s="560"/>
      <c r="N233" s="560"/>
      <c r="O233" s="560"/>
      <c r="P233" s="560"/>
      <c r="Q233" s="560"/>
      <c r="R233" s="588">
        <f>VLOOKUP(D233,Tabelle2!$A$7:$F$56,5,FALSE)</f>
        <v>0</v>
      </c>
      <c r="S233" s="589"/>
      <c r="T233" s="589"/>
      <c r="U233" s="589"/>
      <c r="V233" s="590"/>
      <c r="W233" s="591"/>
      <c r="X233" s="591"/>
      <c r="Y233" s="591"/>
      <c r="Z233" s="591"/>
      <c r="AA233" s="592"/>
      <c r="AB233" s="570"/>
      <c r="AC233" s="570"/>
      <c r="AD233" s="570"/>
      <c r="AE233" s="570"/>
      <c r="AF233" s="570"/>
      <c r="AG233" s="570"/>
      <c r="AH233" s="571">
        <f aca="true" t="shared" si="23" ref="AH233:AN233">IF($D$233=0,0,IF($W$233&gt;0,$W$233*$AB$233,0))</f>
        <v>0</v>
      </c>
      <c r="AI233" s="571">
        <f t="shared" si="23"/>
        <v>0</v>
      </c>
      <c r="AJ233" s="571">
        <f t="shared" si="23"/>
        <v>0</v>
      </c>
      <c r="AK233" s="571">
        <f t="shared" si="23"/>
        <v>0</v>
      </c>
      <c r="AL233" s="571">
        <f t="shared" si="23"/>
        <v>0</v>
      </c>
      <c r="AM233" s="571">
        <f t="shared" si="23"/>
        <v>0</v>
      </c>
      <c r="AN233" s="571">
        <f t="shared" si="23"/>
        <v>0</v>
      </c>
      <c r="AO233" s="572">
        <f>IF(D233=0,0,VLOOKUP(D233,Tabelle2!$A$7:$F$56,6,FALSE))</f>
        <v>0</v>
      </c>
      <c r="AP233" s="573"/>
      <c r="AQ233" s="573"/>
      <c r="AR233" s="573"/>
      <c r="AS233" s="573"/>
      <c r="AT233" s="574"/>
      <c r="AU233" s="575">
        <f t="shared" si="17"/>
        <v>0</v>
      </c>
      <c r="AV233" s="576"/>
      <c r="AW233" s="576"/>
      <c r="AX233" s="576"/>
      <c r="AY233" s="576"/>
      <c r="AZ233" s="576"/>
      <c r="BA233" s="577"/>
      <c r="BB233" s="42"/>
      <c r="BK233" s="300">
        <f>IF($D$233=0,0,IF($W$233&gt;0,$W$233*$AB$233,0))</f>
        <v>0</v>
      </c>
    </row>
    <row r="234" spans="1:63" s="17" customFormat="1" ht="19.5" customHeight="1" hidden="1" thickBot="1">
      <c r="A234" s="209">
        <v>9</v>
      </c>
      <c r="B234" s="203" t="b">
        <f>IF(A234&lt;=Formulargestalter!$M$18,TRUE,IF(D234&gt;0,TRUE,FALSE))</f>
        <v>0</v>
      </c>
      <c r="C234" s="42"/>
      <c r="D234" s="309"/>
      <c r="E234" s="188"/>
      <c r="F234" s="560">
        <f>IF(D234=0,"",VLOOKUP(D234,Tabelle2!$A$7:$D$56,2,FALSE))</f>
      </c>
      <c r="G234" s="560"/>
      <c r="H234" s="560"/>
      <c r="I234" s="560"/>
      <c r="J234" s="560"/>
      <c r="K234" s="560"/>
      <c r="L234" s="560"/>
      <c r="M234" s="560"/>
      <c r="N234" s="560"/>
      <c r="O234" s="560"/>
      <c r="P234" s="560"/>
      <c r="Q234" s="560"/>
      <c r="R234" s="588">
        <f>VLOOKUP(D234,Tabelle2!$A$7:$F$56,5,FALSE)</f>
        <v>0</v>
      </c>
      <c r="S234" s="589"/>
      <c r="T234" s="589"/>
      <c r="U234" s="589"/>
      <c r="V234" s="590"/>
      <c r="W234" s="591"/>
      <c r="X234" s="591"/>
      <c r="Y234" s="591"/>
      <c r="Z234" s="591"/>
      <c r="AA234" s="592"/>
      <c r="AB234" s="570"/>
      <c r="AC234" s="570"/>
      <c r="AD234" s="570"/>
      <c r="AE234" s="570"/>
      <c r="AF234" s="570"/>
      <c r="AG234" s="570"/>
      <c r="AH234" s="571">
        <f aca="true" t="shared" si="24" ref="AH234:AN234">IF($D$234=0,0,IF($W$234&gt;0,$W$234*$AB$234,0))</f>
        <v>0</v>
      </c>
      <c r="AI234" s="571">
        <f t="shared" si="24"/>
        <v>0</v>
      </c>
      <c r="AJ234" s="571">
        <f t="shared" si="24"/>
        <v>0</v>
      </c>
      <c r="AK234" s="571">
        <f t="shared" si="24"/>
        <v>0</v>
      </c>
      <c r="AL234" s="571">
        <f t="shared" si="24"/>
        <v>0</v>
      </c>
      <c r="AM234" s="571">
        <f t="shared" si="24"/>
        <v>0</v>
      </c>
      <c r="AN234" s="571">
        <f t="shared" si="24"/>
        <v>0</v>
      </c>
      <c r="AO234" s="572">
        <f>IF(D234=0,0,VLOOKUP(D234,Tabelle2!$A$7:$F$56,6,FALSE))</f>
        <v>0</v>
      </c>
      <c r="AP234" s="573"/>
      <c r="AQ234" s="573"/>
      <c r="AR234" s="573"/>
      <c r="AS234" s="573"/>
      <c r="AT234" s="574"/>
      <c r="AU234" s="575">
        <f t="shared" si="17"/>
        <v>0</v>
      </c>
      <c r="AV234" s="576"/>
      <c r="AW234" s="576"/>
      <c r="AX234" s="576"/>
      <c r="AY234" s="576"/>
      <c r="AZ234" s="576"/>
      <c r="BA234" s="577"/>
      <c r="BB234" s="42"/>
      <c r="BK234" s="300">
        <f>IF($D$234=0,0,IF($W$234&gt;0,$W$234*$AB$234,0))</f>
        <v>0</v>
      </c>
    </row>
    <row r="235" spans="1:63" s="17" customFormat="1" ht="19.5" customHeight="1" hidden="1" thickBot="1">
      <c r="A235" s="209">
        <v>10</v>
      </c>
      <c r="B235" s="203" t="b">
        <f>IF(A235&lt;=Formulargestalter!$M$18,TRUE,IF(D235&gt;0,TRUE,FALSE))</f>
        <v>0</v>
      </c>
      <c r="C235" s="42"/>
      <c r="D235" s="309"/>
      <c r="E235" s="188"/>
      <c r="F235" s="560">
        <f>IF(D235=0,"",VLOOKUP(D235,Tabelle2!$A$7:$D$56,2,FALSE))</f>
      </c>
      <c r="G235" s="560"/>
      <c r="H235" s="560"/>
      <c r="I235" s="560"/>
      <c r="J235" s="560"/>
      <c r="K235" s="560"/>
      <c r="L235" s="560"/>
      <c r="M235" s="560"/>
      <c r="N235" s="560"/>
      <c r="O235" s="560"/>
      <c r="P235" s="560"/>
      <c r="Q235" s="560"/>
      <c r="R235" s="588">
        <f>VLOOKUP(D235,Tabelle2!$A$7:$F$56,5,FALSE)</f>
        <v>0</v>
      </c>
      <c r="S235" s="589"/>
      <c r="T235" s="589"/>
      <c r="U235" s="589"/>
      <c r="V235" s="590"/>
      <c r="W235" s="591"/>
      <c r="X235" s="591"/>
      <c r="Y235" s="591"/>
      <c r="Z235" s="591"/>
      <c r="AA235" s="592"/>
      <c r="AB235" s="570"/>
      <c r="AC235" s="570"/>
      <c r="AD235" s="570"/>
      <c r="AE235" s="570"/>
      <c r="AF235" s="570"/>
      <c r="AG235" s="570"/>
      <c r="AH235" s="571">
        <f aca="true" t="shared" si="25" ref="AH235:AN235">IF($D$235=0,0,IF($W$235&gt;0,$W$235*$AB$235,0))</f>
        <v>0</v>
      </c>
      <c r="AI235" s="571">
        <f t="shared" si="25"/>
        <v>0</v>
      </c>
      <c r="AJ235" s="571">
        <f t="shared" si="25"/>
        <v>0</v>
      </c>
      <c r="AK235" s="571">
        <f t="shared" si="25"/>
        <v>0</v>
      </c>
      <c r="AL235" s="571">
        <f t="shared" si="25"/>
        <v>0</v>
      </c>
      <c r="AM235" s="571">
        <f t="shared" si="25"/>
        <v>0</v>
      </c>
      <c r="AN235" s="571">
        <f t="shared" si="25"/>
        <v>0</v>
      </c>
      <c r="AO235" s="572">
        <f>IF(D235=0,0,VLOOKUP(D235,Tabelle2!$A$7:$F$56,6,FALSE))</f>
        <v>0</v>
      </c>
      <c r="AP235" s="573"/>
      <c r="AQ235" s="573"/>
      <c r="AR235" s="573"/>
      <c r="AS235" s="573"/>
      <c r="AT235" s="574"/>
      <c r="AU235" s="575">
        <f t="shared" si="17"/>
        <v>0</v>
      </c>
      <c r="AV235" s="576"/>
      <c r="AW235" s="576"/>
      <c r="AX235" s="576"/>
      <c r="AY235" s="576"/>
      <c r="AZ235" s="576"/>
      <c r="BA235" s="577"/>
      <c r="BB235" s="42"/>
      <c r="BK235" s="300">
        <f>IF($D$235=0,0,IF($W$235&gt;0,$W$235*$AB$235,0))</f>
        <v>0</v>
      </c>
    </row>
    <row r="236" spans="1:63" s="17" customFormat="1" ht="19.5" customHeight="1" hidden="1" thickBot="1">
      <c r="A236" s="209">
        <v>11</v>
      </c>
      <c r="B236" s="203" t="b">
        <f>IF(A236&lt;=Formulargestalter!$M$18,TRUE,IF(D236&gt;0,TRUE,FALSE))</f>
        <v>0</v>
      </c>
      <c r="C236" s="42"/>
      <c r="D236" s="309"/>
      <c r="E236" s="188"/>
      <c r="F236" s="560">
        <f>IF(D236=0,"",VLOOKUP(D236,Tabelle2!$A$7:$D$56,2,FALSE))</f>
      </c>
      <c r="G236" s="560"/>
      <c r="H236" s="560"/>
      <c r="I236" s="560"/>
      <c r="J236" s="560"/>
      <c r="K236" s="560"/>
      <c r="L236" s="560"/>
      <c r="M236" s="560"/>
      <c r="N236" s="560"/>
      <c r="O236" s="560"/>
      <c r="P236" s="560"/>
      <c r="Q236" s="560"/>
      <c r="R236" s="588">
        <f>VLOOKUP(D236,Tabelle2!$A$7:$F$56,5,FALSE)</f>
        <v>0</v>
      </c>
      <c r="S236" s="589"/>
      <c r="T236" s="589"/>
      <c r="U236" s="589"/>
      <c r="V236" s="590"/>
      <c r="W236" s="591"/>
      <c r="X236" s="591"/>
      <c r="Y236" s="591"/>
      <c r="Z236" s="591"/>
      <c r="AA236" s="592"/>
      <c r="AB236" s="570"/>
      <c r="AC236" s="570"/>
      <c r="AD236" s="570"/>
      <c r="AE236" s="570"/>
      <c r="AF236" s="570"/>
      <c r="AG236" s="570"/>
      <c r="AH236" s="571">
        <f aca="true" t="shared" si="26" ref="AH236:AN236">IF($D$236=0,0,IF($W$236&gt;0,$W$236*$AB$236,0))</f>
        <v>0</v>
      </c>
      <c r="AI236" s="571">
        <f t="shared" si="26"/>
        <v>0</v>
      </c>
      <c r="AJ236" s="571">
        <f t="shared" si="26"/>
        <v>0</v>
      </c>
      <c r="AK236" s="571">
        <f t="shared" si="26"/>
        <v>0</v>
      </c>
      <c r="AL236" s="571">
        <f t="shared" si="26"/>
        <v>0</v>
      </c>
      <c r="AM236" s="571">
        <f t="shared" si="26"/>
        <v>0</v>
      </c>
      <c r="AN236" s="571">
        <f t="shared" si="26"/>
        <v>0</v>
      </c>
      <c r="AO236" s="572">
        <f>IF(D236=0,0,VLOOKUP(D236,Tabelle2!$A$7:$F$56,6,FALSE))</f>
        <v>0</v>
      </c>
      <c r="AP236" s="573"/>
      <c r="AQ236" s="573"/>
      <c r="AR236" s="573"/>
      <c r="AS236" s="573"/>
      <c r="AT236" s="574"/>
      <c r="AU236" s="575">
        <f t="shared" si="17"/>
        <v>0</v>
      </c>
      <c r="AV236" s="576"/>
      <c r="AW236" s="576"/>
      <c r="AX236" s="576"/>
      <c r="AY236" s="576"/>
      <c r="AZ236" s="576"/>
      <c r="BA236" s="577"/>
      <c r="BB236" s="42"/>
      <c r="BK236" s="300">
        <f>IF($D$236=0,0,IF($W$236&gt;0,$W$236*$AB$236,0))</f>
        <v>0</v>
      </c>
    </row>
    <row r="237" spans="1:63" s="17" customFormat="1" ht="19.5" customHeight="1" hidden="1" thickBot="1">
      <c r="A237" s="209">
        <v>12</v>
      </c>
      <c r="B237" s="203" t="b">
        <f>IF(A237&lt;=Formulargestalter!$M$18,TRUE,IF(D237&gt;0,TRUE,FALSE))</f>
        <v>0</v>
      </c>
      <c r="C237" s="42"/>
      <c r="D237" s="309"/>
      <c r="E237" s="188"/>
      <c r="F237" s="560">
        <f>IF(D237=0,"",VLOOKUP(D237,Tabelle2!$A$7:$D$56,2,FALSE))</f>
      </c>
      <c r="G237" s="560"/>
      <c r="H237" s="560"/>
      <c r="I237" s="560"/>
      <c r="J237" s="560"/>
      <c r="K237" s="560"/>
      <c r="L237" s="560"/>
      <c r="M237" s="560"/>
      <c r="N237" s="560"/>
      <c r="O237" s="560"/>
      <c r="P237" s="560"/>
      <c r="Q237" s="560"/>
      <c r="R237" s="588">
        <f>VLOOKUP(D237,Tabelle2!$A$7:$F$56,5,FALSE)</f>
        <v>0</v>
      </c>
      <c r="S237" s="589"/>
      <c r="T237" s="589"/>
      <c r="U237" s="589"/>
      <c r="V237" s="590"/>
      <c r="W237" s="591"/>
      <c r="X237" s="591"/>
      <c r="Y237" s="591"/>
      <c r="Z237" s="591"/>
      <c r="AA237" s="592"/>
      <c r="AB237" s="570"/>
      <c r="AC237" s="570"/>
      <c r="AD237" s="570"/>
      <c r="AE237" s="570"/>
      <c r="AF237" s="570"/>
      <c r="AG237" s="570"/>
      <c r="AH237" s="571">
        <f aca="true" t="shared" si="27" ref="AH237:AN237">IF($D$237=0,0,IF($W$237&gt;0,$W$237*$AB$237,0))</f>
        <v>0</v>
      </c>
      <c r="AI237" s="571">
        <f t="shared" si="27"/>
        <v>0</v>
      </c>
      <c r="AJ237" s="571">
        <f t="shared" si="27"/>
        <v>0</v>
      </c>
      <c r="AK237" s="571">
        <f t="shared" si="27"/>
        <v>0</v>
      </c>
      <c r="AL237" s="571">
        <f t="shared" si="27"/>
        <v>0</v>
      </c>
      <c r="AM237" s="571">
        <f t="shared" si="27"/>
        <v>0</v>
      </c>
      <c r="AN237" s="571">
        <f t="shared" si="27"/>
        <v>0</v>
      </c>
      <c r="AO237" s="572">
        <f>IF(D237=0,0,VLOOKUP(D237,Tabelle2!$A$7:$F$56,6,FALSE))</f>
        <v>0</v>
      </c>
      <c r="AP237" s="573"/>
      <c r="AQ237" s="573"/>
      <c r="AR237" s="573"/>
      <c r="AS237" s="573"/>
      <c r="AT237" s="574"/>
      <c r="AU237" s="575">
        <f t="shared" si="17"/>
        <v>0</v>
      </c>
      <c r="AV237" s="576"/>
      <c r="AW237" s="576"/>
      <c r="AX237" s="576"/>
      <c r="AY237" s="576"/>
      <c r="AZ237" s="576"/>
      <c r="BA237" s="577"/>
      <c r="BB237" s="42"/>
      <c r="BK237" s="300">
        <f>IF($D$237=0,0,IF($W$237&gt;0,$W$237*$AB$237,0))</f>
        <v>0</v>
      </c>
    </row>
    <row r="238" spans="1:63" s="17" customFormat="1" ht="19.5" customHeight="1" hidden="1" thickBot="1">
      <c r="A238" s="209">
        <v>13</v>
      </c>
      <c r="B238" s="203" t="b">
        <f>IF(A238&lt;=Formulargestalter!$M$18,TRUE,IF(D238&gt;0,TRUE,FALSE))</f>
        <v>0</v>
      </c>
      <c r="C238" s="42"/>
      <c r="D238" s="309"/>
      <c r="E238" s="188"/>
      <c r="F238" s="560">
        <f>IF(D238=0,"",VLOOKUP(D238,Tabelle2!$A$7:$D$56,2,FALSE))</f>
      </c>
      <c r="G238" s="560"/>
      <c r="H238" s="560"/>
      <c r="I238" s="560"/>
      <c r="J238" s="560"/>
      <c r="K238" s="560"/>
      <c r="L238" s="560"/>
      <c r="M238" s="560"/>
      <c r="N238" s="560"/>
      <c r="O238" s="560"/>
      <c r="P238" s="560"/>
      <c r="Q238" s="560"/>
      <c r="R238" s="588">
        <f>VLOOKUP(D238,Tabelle2!$A$7:$F$56,5,FALSE)</f>
        <v>0</v>
      </c>
      <c r="S238" s="589"/>
      <c r="T238" s="589"/>
      <c r="U238" s="589"/>
      <c r="V238" s="590"/>
      <c r="W238" s="591"/>
      <c r="X238" s="591"/>
      <c r="Y238" s="591"/>
      <c r="Z238" s="591"/>
      <c r="AA238" s="592"/>
      <c r="AB238" s="570"/>
      <c r="AC238" s="570"/>
      <c r="AD238" s="570"/>
      <c r="AE238" s="570"/>
      <c r="AF238" s="570"/>
      <c r="AG238" s="570"/>
      <c r="AH238" s="571">
        <f aca="true" t="shared" si="28" ref="AH238:AN238">IF($D$238=0,0,IF($W$238&gt;0,$W$238*$AB$238,0))</f>
        <v>0</v>
      </c>
      <c r="AI238" s="571">
        <f t="shared" si="28"/>
        <v>0</v>
      </c>
      <c r="AJ238" s="571">
        <f t="shared" si="28"/>
        <v>0</v>
      </c>
      <c r="AK238" s="571">
        <f t="shared" si="28"/>
        <v>0</v>
      </c>
      <c r="AL238" s="571">
        <f t="shared" si="28"/>
        <v>0</v>
      </c>
      <c r="AM238" s="571">
        <f t="shared" si="28"/>
        <v>0</v>
      </c>
      <c r="AN238" s="571">
        <f t="shared" si="28"/>
        <v>0</v>
      </c>
      <c r="AO238" s="572">
        <f>IF(D238=0,0,VLOOKUP(D238,Tabelle2!$A$7:$F$56,6,FALSE))</f>
        <v>0</v>
      </c>
      <c r="AP238" s="573"/>
      <c r="AQ238" s="573"/>
      <c r="AR238" s="573"/>
      <c r="AS238" s="573"/>
      <c r="AT238" s="574"/>
      <c r="AU238" s="575">
        <f t="shared" si="17"/>
        <v>0</v>
      </c>
      <c r="AV238" s="576"/>
      <c r="AW238" s="576"/>
      <c r="AX238" s="576"/>
      <c r="AY238" s="576"/>
      <c r="AZ238" s="576"/>
      <c r="BA238" s="577"/>
      <c r="BB238" s="42"/>
      <c r="BK238" s="300">
        <f>IF($D$238=0,0,IF($W$238&gt;0,$W$238*$AB$238,0))</f>
        <v>0</v>
      </c>
    </row>
    <row r="239" spans="1:63" s="17" customFormat="1" ht="19.5" customHeight="1" hidden="1" thickBot="1">
      <c r="A239" s="209">
        <v>14</v>
      </c>
      <c r="B239" s="203" t="b">
        <f>IF(A239&lt;=Formulargestalter!$M$18,TRUE,IF(D239&gt;0,TRUE,FALSE))</f>
        <v>0</v>
      </c>
      <c r="C239" s="42"/>
      <c r="D239" s="309"/>
      <c r="E239" s="188"/>
      <c r="F239" s="560">
        <f>IF(D239=0,"",VLOOKUP(D239,Tabelle2!$A$7:$D$56,2,FALSE))</f>
      </c>
      <c r="G239" s="560"/>
      <c r="H239" s="560"/>
      <c r="I239" s="560"/>
      <c r="J239" s="560"/>
      <c r="K239" s="560"/>
      <c r="L239" s="560"/>
      <c r="M239" s="560"/>
      <c r="N239" s="560"/>
      <c r="O239" s="560"/>
      <c r="P239" s="560"/>
      <c r="Q239" s="560"/>
      <c r="R239" s="588">
        <f>VLOOKUP(D239,Tabelle2!$A$7:$F$56,5,FALSE)</f>
        <v>0</v>
      </c>
      <c r="S239" s="589"/>
      <c r="T239" s="589"/>
      <c r="U239" s="589"/>
      <c r="V239" s="590"/>
      <c r="W239" s="591"/>
      <c r="X239" s="591"/>
      <c r="Y239" s="591"/>
      <c r="Z239" s="591"/>
      <c r="AA239" s="592"/>
      <c r="AB239" s="570"/>
      <c r="AC239" s="570"/>
      <c r="AD239" s="570"/>
      <c r="AE239" s="570"/>
      <c r="AF239" s="570"/>
      <c r="AG239" s="570"/>
      <c r="AH239" s="571">
        <f aca="true" t="shared" si="29" ref="AH239:AN239">IF($D$239=0,0,IF($W$239&gt;0,$W$239*$AB$239,0))</f>
        <v>0</v>
      </c>
      <c r="AI239" s="571">
        <f t="shared" si="29"/>
        <v>0</v>
      </c>
      <c r="AJ239" s="571">
        <f t="shared" si="29"/>
        <v>0</v>
      </c>
      <c r="AK239" s="571">
        <f t="shared" si="29"/>
        <v>0</v>
      </c>
      <c r="AL239" s="571">
        <f t="shared" si="29"/>
        <v>0</v>
      </c>
      <c r="AM239" s="571">
        <f t="shared" si="29"/>
        <v>0</v>
      </c>
      <c r="AN239" s="571">
        <f t="shared" si="29"/>
        <v>0</v>
      </c>
      <c r="AO239" s="572">
        <f>IF(D239=0,0,VLOOKUP(D239,Tabelle2!$A$7:$F$56,6,FALSE))</f>
        <v>0</v>
      </c>
      <c r="AP239" s="573"/>
      <c r="AQ239" s="573"/>
      <c r="AR239" s="573"/>
      <c r="AS239" s="573"/>
      <c r="AT239" s="574"/>
      <c r="AU239" s="575">
        <f t="shared" si="17"/>
        <v>0</v>
      </c>
      <c r="AV239" s="576"/>
      <c r="AW239" s="576"/>
      <c r="AX239" s="576"/>
      <c r="AY239" s="576"/>
      <c r="AZ239" s="576"/>
      <c r="BA239" s="577"/>
      <c r="BB239" s="42"/>
      <c r="BK239" s="300">
        <f>IF($D$239=0,0,IF($W$239&gt;0,$W$239*$AB$239,0))</f>
        <v>0</v>
      </c>
    </row>
    <row r="240" spans="1:63" s="17" customFormat="1" ht="19.5" customHeight="1" hidden="1" thickBot="1">
      <c r="A240" s="209">
        <v>15</v>
      </c>
      <c r="B240" s="203" t="b">
        <f>IF(A240&lt;=Formulargestalter!$M$18,TRUE,IF(D240&gt;0,TRUE,FALSE))</f>
        <v>0</v>
      </c>
      <c r="C240" s="42"/>
      <c r="D240" s="309"/>
      <c r="E240" s="188"/>
      <c r="F240" s="560">
        <f>IF(D240=0,"",VLOOKUP(D240,Tabelle2!$A$7:$D$56,2,FALSE))</f>
      </c>
      <c r="G240" s="560"/>
      <c r="H240" s="560"/>
      <c r="I240" s="560"/>
      <c r="J240" s="560"/>
      <c r="K240" s="560"/>
      <c r="L240" s="560"/>
      <c r="M240" s="560"/>
      <c r="N240" s="560"/>
      <c r="O240" s="560"/>
      <c r="P240" s="560"/>
      <c r="Q240" s="560"/>
      <c r="R240" s="588">
        <f>VLOOKUP(D240,Tabelle2!$A$7:$F$56,5,FALSE)</f>
        <v>0</v>
      </c>
      <c r="S240" s="589"/>
      <c r="T240" s="589"/>
      <c r="U240" s="589"/>
      <c r="V240" s="590"/>
      <c r="W240" s="591"/>
      <c r="X240" s="591"/>
      <c r="Y240" s="591"/>
      <c r="Z240" s="591"/>
      <c r="AA240" s="592"/>
      <c r="AB240" s="570"/>
      <c r="AC240" s="570"/>
      <c r="AD240" s="570"/>
      <c r="AE240" s="570"/>
      <c r="AF240" s="570"/>
      <c r="AG240" s="570"/>
      <c r="AH240" s="571">
        <f aca="true" t="shared" si="30" ref="AH240:AN240">IF($D$240=0,0,IF($W$240&gt;0,$W$240*$AB$240,0))</f>
        <v>0</v>
      </c>
      <c r="AI240" s="571">
        <f t="shared" si="30"/>
        <v>0</v>
      </c>
      <c r="AJ240" s="571">
        <f t="shared" si="30"/>
        <v>0</v>
      </c>
      <c r="AK240" s="571">
        <f t="shared" si="30"/>
        <v>0</v>
      </c>
      <c r="AL240" s="571">
        <f t="shared" si="30"/>
        <v>0</v>
      </c>
      <c r="AM240" s="571">
        <f t="shared" si="30"/>
        <v>0</v>
      </c>
      <c r="AN240" s="571">
        <f t="shared" si="30"/>
        <v>0</v>
      </c>
      <c r="AO240" s="572">
        <f>IF(D240=0,0,VLOOKUP(D240,Tabelle2!$A$7:$F$56,6,FALSE))</f>
        <v>0</v>
      </c>
      <c r="AP240" s="573"/>
      <c r="AQ240" s="573"/>
      <c r="AR240" s="573"/>
      <c r="AS240" s="573"/>
      <c r="AT240" s="574"/>
      <c r="AU240" s="575">
        <f t="shared" si="17"/>
        <v>0</v>
      </c>
      <c r="AV240" s="576"/>
      <c r="AW240" s="576"/>
      <c r="AX240" s="576"/>
      <c r="AY240" s="576"/>
      <c r="AZ240" s="576"/>
      <c r="BA240" s="577"/>
      <c r="BB240" s="42"/>
      <c r="BK240" s="300">
        <f>IF($D$240=0,0,IF($W$240&gt;0,$W$240*$AB$240,0))</f>
        <v>0</v>
      </c>
    </row>
    <row r="241" spans="1:63" s="17" customFormat="1" ht="19.5" customHeight="1" hidden="1" thickBot="1">
      <c r="A241" s="209">
        <v>16</v>
      </c>
      <c r="B241" s="203" t="b">
        <f>IF(A241&lt;=Formulargestalter!$M$18,TRUE,IF(D241&gt;0,TRUE,FALSE))</f>
        <v>0</v>
      </c>
      <c r="C241" s="42"/>
      <c r="D241" s="309"/>
      <c r="E241" s="188"/>
      <c r="F241" s="560">
        <f>IF(D241=0,"",VLOOKUP(D241,Tabelle2!$A$7:$D$56,2,FALSE))</f>
      </c>
      <c r="G241" s="560"/>
      <c r="H241" s="560"/>
      <c r="I241" s="560"/>
      <c r="J241" s="560"/>
      <c r="K241" s="560"/>
      <c r="L241" s="560"/>
      <c r="M241" s="560"/>
      <c r="N241" s="560"/>
      <c r="O241" s="560"/>
      <c r="P241" s="560"/>
      <c r="Q241" s="560"/>
      <c r="R241" s="588">
        <f>VLOOKUP(D241,Tabelle2!$A$7:$F$56,5,FALSE)</f>
        <v>0</v>
      </c>
      <c r="S241" s="589"/>
      <c r="T241" s="589"/>
      <c r="U241" s="589"/>
      <c r="V241" s="590"/>
      <c r="W241" s="591"/>
      <c r="X241" s="591"/>
      <c r="Y241" s="591"/>
      <c r="Z241" s="591"/>
      <c r="AA241" s="592"/>
      <c r="AB241" s="570"/>
      <c r="AC241" s="570"/>
      <c r="AD241" s="570"/>
      <c r="AE241" s="570"/>
      <c r="AF241" s="570"/>
      <c r="AG241" s="570"/>
      <c r="AH241" s="571">
        <f aca="true" t="shared" si="31" ref="AH241:AN241">IF($D$241=0,0,IF($W$241&gt;0,$W$241*$AB$241,0))</f>
        <v>0</v>
      </c>
      <c r="AI241" s="571">
        <f t="shared" si="31"/>
        <v>0</v>
      </c>
      <c r="AJ241" s="571">
        <f t="shared" si="31"/>
        <v>0</v>
      </c>
      <c r="AK241" s="571">
        <f t="shared" si="31"/>
        <v>0</v>
      </c>
      <c r="AL241" s="571">
        <f t="shared" si="31"/>
        <v>0</v>
      </c>
      <c r="AM241" s="571">
        <f t="shared" si="31"/>
        <v>0</v>
      </c>
      <c r="AN241" s="571">
        <f t="shared" si="31"/>
        <v>0</v>
      </c>
      <c r="AO241" s="572">
        <f>IF(D241=0,0,VLOOKUP(D241,Tabelle2!$A$7:$F$56,6,FALSE))</f>
        <v>0</v>
      </c>
      <c r="AP241" s="573"/>
      <c r="AQ241" s="573"/>
      <c r="AR241" s="573"/>
      <c r="AS241" s="573"/>
      <c r="AT241" s="574"/>
      <c r="AU241" s="575">
        <f t="shared" si="17"/>
        <v>0</v>
      </c>
      <c r="AV241" s="576"/>
      <c r="AW241" s="576"/>
      <c r="AX241" s="576"/>
      <c r="AY241" s="576"/>
      <c r="AZ241" s="576"/>
      <c r="BA241" s="577"/>
      <c r="BB241" s="42"/>
      <c r="BK241" s="300">
        <f>IF($D$241=0,0,IF($W$241&gt;0,$W$241*$AB$241,0))</f>
        <v>0</v>
      </c>
    </row>
    <row r="242" spans="1:63" s="17" customFormat="1" ht="19.5" customHeight="1" hidden="1" thickBot="1">
      <c r="A242" s="209">
        <v>17</v>
      </c>
      <c r="B242" s="203" t="b">
        <f>IF(A242&lt;=Formulargestalter!$M$18,TRUE,IF(D242&gt;0,TRUE,FALSE))</f>
        <v>0</v>
      </c>
      <c r="C242" s="42"/>
      <c r="D242" s="309"/>
      <c r="E242" s="188"/>
      <c r="F242" s="560">
        <f>IF(D242=0,"",VLOOKUP(D242,Tabelle2!$A$7:$D$56,2,FALSE))</f>
      </c>
      <c r="G242" s="560"/>
      <c r="H242" s="560"/>
      <c r="I242" s="560"/>
      <c r="J242" s="560"/>
      <c r="K242" s="560"/>
      <c r="L242" s="560"/>
      <c r="M242" s="560"/>
      <c r="N242" s="560"/>
      <c r="O242" s="560"/>
      <c r="P242" s="560"/>
      <c r="Q242" s="560"/>
      <c r="R242" s="588">
        <f>VLOOKUP(D242,Tabelle2!$A$7:$F$56,5,FALSE)</f>
        <v>0</v>
      </c>
      <c r="S242" s="589"/>
      <c r="T242" s="589"/>
      <c r="U242" s="589"/>
      <c r="V242" s="590"/>
      <c r="W242" s="591"/>
      <c r="X242" s="591"/>
      <c r="Y242" s="591"/>
      <c r="Z242" s="591"/>
      <c r="AA242" s="592"/>
      <c r="AB242" s="570"/>
      <c r="AC242" s="570"/>
      <c r="AD242" s="570"/>
      <c r="AE242" s="570"/>
      <c r="AF242" s="570"/>
      <c r="AG242" s="570"/>
      <c r="AH242" s="571">
        <f aca="true" t="shared" si="32" ref="AH242:AN242">IF($D$242=0,0,IF($W$242&gt;0,$W$242*$AB$242,0))</f>
        <v>0</v>
      </c>
      <c r="AI242" s="571">
        <f t="shared" si="32"/>
        <v>0</v>
      </c>
      <c r="AJ242" s="571">
        <f t="shared" si="32"/>
        <v>0</v>
      </c>
      <c r="AK242" s="571">
        <f t="shared" si="32"/>
        <v>0</v>
      </c>
      <c r="AL242" s="571">
        <f t="shared" si="32"/>
        <v>0</v>
      </c>
      <c r="AM242" s="571">
        <f t="shared" si="32"/>
        <v>0</v>
      </c>
      <c r="AN242" s="571">
        <f t="shared" si="32"/>
        <v>0</v>
      </c>
      <c r="AO242" s="572">
        <f>IF(D242=0,0,VLOOKUP(D242,Tabelle2!$A$7:$F$56,6,FALSE))</f>
        <v>0</v>
      </c>
      <c r="AP242" s="573"/>
      <c r="AQ242" s="573"/>
      <c r="AR242" s="573"/>
      <c r="AS242" s="573"/>
      <c r="AT242" s="574"/>
      <c r="AU242" s="575">
        <f t="shared" si="17"/>
        <v>0</v>
      </c>
      <c r="AV242" s="576"/>
      <c r="AW242" s="576"/>
      <c r="AX242" s="576"/>
      <c r="AY242" s="576"/>
      <c r="AZ242" s="576"/>
      <c r="BA242" s="577"/>
      <c r="BB242" s="42"/>
      <c r="BK242" s="300">
        <f>IF($D$242=0,0,IF($W$242&gt;0,$W$242*$AB$242,0))</f>
        <v>0</v>
      </c>
    </row>
    <row r="243" spans="1:63" s="17" customFormat="1" ht="19.5" customHeight="1" hidden="1" thickBot="1">
      <c r="A243" s="209">
        <v>18</v>
      </c>
      <c r="B243" s="203" t="b">
        <f>IF(A243&lt;=Formulargestalter!$M$18,TRUE,IF(D243&gt;0,TRUE,FALSE))</f>
        <v>0</v>
      </c>
      <c r="C243" s="42"/>
      <c r="D243" s="309"/>
      <c r="E243" s="188"/>
      <c r="F243" s="560">
        <f>IF(D243=0,"",VLOOKUP(D243,Tabelle2!$A$7:$D$56,2,FALSE))</f>
      </c>
      <c r="G243" s="560"/>
      <c r="H243" s="560"/>
      <c r="I243" s="560"/>
      <c r="J243" s="560"/>
      <c r="K243" s="560"/>
      <c r="L243" s="560"/>
      <c r="M243" s="560"/>
      <c r="N243" s="560"/>
      <c r="O243" s="560"/>
      <c r="P243" s="560"/>
      <c r="Q243" s="560"/>
      <c r="R243" s="588">
        <f>VLOOKUP(D243,Tabelle2!$A$7:$F$56,5,FALSE)</f>
        <v>0</v>
      </c>
      <c r="S243" s="589"/>
      <c r="T243" s="589"/>
      <c r="U243" s="589"/>
      <c r="V243" s="590"/>
      <c r="W243" s="591"/>
      <c r="X243" s="591"/>
      <c r="Y243" s="591"/>
      <c r="Z243" s="591"/>
      <c r="AA243" s="592"/>
      <c r="AB243" s="570"/>
      <c r="AC243" s="570"/>
      <c r="AD243" s="570"/>
      <c r="AE243" s="570"/>
      <c r="AF243" s="570"/>
      <c r="AG243" s="570"/>
      <c r="AH243" s="571">
        <f aca="true" t="shared" si="33" ref="AH243:AN243">IF($D$243=0,0,IF($W$243&gt;0,$W$243*$AB$243,0))</f>
        <v>0</v>
      </c>
      <c r="AI243" s="571">
        <f t="shared" si="33"/>
        <v>0</v>
      </c>
      <c r="AJ243" s="571">
        <f t="shared" si="33"/>
        <v>0</v>
      </c>
      <c r="AK243" s="571">
        <f t="shared" si="33"/>
        <v>0</v>
      </c>
      <c r="AL243" s="571">
        <f t="shared" si="33"/>
        <v>0</v>
      </c>
      <c r="AM243" s="571">
        <f t="shared" si="33"/>
        <v>0</v>
      </c>
      <c r="AN243" s="571">
        <f t="shared" si="33"/>
        <v>0</v>
      </c>
      <c r="AO243" s="572">
        <f>IF(D243=0,0,VLOOKUP(D243,Tabelle2!$A$7:$F$56,6,FALSE))</f>
        <v>0</v>
      </c>
      <c r="AP243" s="573"/>
      <c r="AQ243" s="573"/>
      <c r="AR243" s="573"/>
      <c r="AS243" s="573"/>
      <c r="AT243" s="574"/>
      <c r="AU243" s="575">
        <f t="shared" si="17"/>
        <v>0</v>
      </c>
      <c r="AV243" s="576"/>
      <c r="AW243" s="576"/>
      <c r="AX243" s="576"/>
      <c r="AY243" s="576"/>
      <c r="AZ243" s="576"/>
      <c r="BA243" s="577"/>
      <c r="BB243" s="42"/>
      <c r="BK243" s="300">
        <f>IF($D$243=0,0,IF($W$243&gt;0,$W$243*$AB$243,0))</f>
        <v>0</v>
      </c>
    </row>
    <row r="244" spans="1:63" s="17" customFormat="1" ht="19.5" customHeight="1" hidden="1" thickBot="1">
      <c r="A244" s="209">
        <v>19</v>
      </c>
      <c r="B244" s="203" t="b">
        <f>IF(A244&lt;=Formulargestalter!$M$18,TRUE,IF(D244&gt;0,TRUE,FALSE))</f>
        <v>0</v>
      </c>
      <c r="C244" s="42"/>
      <c r="D244" s="309"/>
      <c r="E244" s="188"/>
      <c r="F244" s="560">
        <f>IF(D244=0,"",VLOOKUP(D244,Tabelle2!$A$7:$D$56,2,FALSE))</f>
      </c>
      <c r="G244" s="560"/>
      <c r="H244" s="560"/>
      <c r="I244" s="560"/>
      <c r="J244" s="560"/>
      <c r="K244" s="560"/>
      <c r="L244" s="560"/>
      <c r="M244" s="560"/>
      <c r="N244" s="560"/>
      <c r="O244" s="560"/>
      <c r="P244" s="560"/>
      <c r="Q244" s="560"/>
      <c r="R244" s="588">
        <f>VLOOKUP(D244,Tabelle2!$A$7:$F$56,5,FALSE)</f>
        <v>0</v>
      </c>
      <c r="S244" s="589"/>
      <c r="T244" s="589"/>
      <c r="U244" s="589"/>
      <c r="V244" s="590"/>
      <c r="W244" s="591"/>
      <c r="X244" s="591"/>
      <c r="Y244" s="591"/>
      <c r="Z244" s="591"/>
      <c r="AA244" s="592"/>
      <c r="AB244" s="570"/>
      <c r="AC244" s="570"/>
      <c r="AD244" s="570"/>
      <c r="AE244" s="570"/>
      <c r="AF244" s="570"/>
      <c r="AG244" s="570"/>
      <c r="AH244" s="571">
        <f aca="true" t="shared" si="34" ref="AH244:AN244">IF($D$244=0,0,IF($W$244&gt;0,$W$244*$AB$244,0))</f>
        <v>0</v>
      </c>
      <c r="AI244" s="571">
        <f t="shared" si="34"/>
        <v>0</v>
      </c>
      <c r="AJ244" s="571">
        <f t="shared" si="34"/>
        <v>0</v>
      </c>
      <c r="AK244" s="571">
        <f t="shared" si="34"/>
        <v>0</v>
      </c>
      <c r="AL244" s="571">
        <f t="shared" si="34"/>
        <v>0</v>
      </c>
      <c r="AM244" s="571">
        <f t="shared" si="34"/>
        <v>0</v>
      </c>
      <c r="AN244" s="571">
        <f t="shared" si="34"/>
        <v>0</v>
      </c>
      <c r="AO244" s="572">
        <f>IF(D244=0,0,VLOOKUP(D244,Tabelle2!$A$7:$F$56,6,FALSE))</f>
        <v>0</v>
      </c>
      <c r="AP244" s="573"/>
      <c r="AQ244" s="573"/>
      <c r="AR244" s="573"/>
      <c r="AS244" s="573"/>
      <c r="AT244" s="574"/>
      <c r="AU244" s="575">
        <f t="shared" si="17"/>
        <v>0</v>
      </c>
      <c r="AV244" s="576"/>
      <c r="AW244" s="576"/>
      <c r="AX244" s="576"/>
      <c r="AY244" s="576"/>
      <c r="AZ244" s="576"/>
      <c r="BA244" s="577"/>
      <c r="BB244" s="42"/>
      <c r="BK244" s="300">
        <f>IF($D$244=0,0,IF($W$244&gt;0,$W$244*$AB$244,0))</f>
        <v>0</v>
      </c>
    </row>
    <row r="245" spans="1:63" s="17" customFormat="1" ht="19.5" customHeight="1" hidden="1" thickBot="1">
      <c r="A245" s="209">
        <v>20</v>
      </c>
      <c r="B245" s="203" t="b">
        <f>IF(A245&lt;=Formulargestalter!$M$18,TRUE,IF(D245&gt;0,TRUE,FALSE))</f>
        <v>0</v>
      </c>
      <c r="C245" s="42"/>
      <c r="D245" s="309"/>
      <c r="E245" s="188"/>
      <c r="F245" s="560">
        <f>IF(D245=0,"",VLOOKUP(D245,Tabelle2!$A$7:$D$56,2,FALSE))</f>
      </c>
      <c r="G245" s="560"/>
      <c r="H245" s="560"/>
      <c r="I245" s="560"/>
      <c r="J245" s="560"/>
      <c r="K245" s="560"/>
      <c r="L245" s="560"/>
      <c r="M245" s="560"/>
      <c r="N245" s="560"/>
      <c r="O245" s="560"/>
      <c r="P245" s="560"/>
      <c r="Q245" s="560"/>
      <c r="R245" s="588">
        <f>VLOOKUP(D245,Tabelle2!$A$7:$F$56,5,FALSE)</f>
        <v>0</v>
      </c>
      <c r="S245" s="589"/>
      <c r="T245" s="589"/>
      <c r="U245" s="589"/>
      <c r="V245" s="590"/>
      <c r="W245" s="591"/>
      <c r="X245" s="591"/>
      <c r="Y245" s="591"/>
      <c r="Z245" s="591"/>
      <c r="AA245" s="592"/>
      <c r="AB245" s="570"/>
      <c r="AC245" s="570"/>
      <c r="AD245" s="570"/>
      <c r="AE245" s="570"/>
      <c r="AF245" s="570"/>
      <c r="AG245" s="570"/>
      <c r="AH245" s="571">
        <f aca="true" t="shared" si="35" ref="AH245:AN245">IF($D$245=0,0,IF($W$245&gt;0,$W$245*$AB$245,0))</f>
        <v>0</v>
      </c>
      <c r="AI245" s="571">
        <f t="shared" si="35"/>
        <v>0</v>
      </c>
      <c r="AJ245" s="571">
        <f t="shared" si="35"/>
        <v>0</v>
      </c>
      <c r="AK245" s="571">
        <f t="shared" si="35"/>
        <v>0</v>
      </c>
      <c r="AL245" s="571">
        <f t="shared" si="35"/>
        <v>0</v>
      </c>
      <c r="AM245" s="571">
        <f t="shared" si="35"/>
        <v>0</v>
      </c>
      <c r="AN245" s="571">
        <f t="shared" si="35"/>
        <v>0</v>
      </c>
      <c r="AO245" s="572">
        <f>IF(D245=0,0,VLOOKUP(D245,Tabelle2!$A$7:$F$56,6,FALSE))</f>
        <v>0</v>
      </c>
      <c r="AP245" s="573"/>
      <c r="AQ245" s="573"/>
      <c r="AR245" s="573"/>
      <c r="AS245" s="573"/>
      <c r="AT245" s="574"/>
      <c r="AU245" s="575">
        <f t="shared" si="17"/>
        <v>0</v>
      </c>
      <c r="AV245" s="576"/>
      <c r="AW245" s="576"/>
      <c r="AX245" s="576"/>
      <c r="AY245" s="576"/>
      <c r="AZ245" s="576"/>
      <c r="BA245" s="577"/>
      <c r="BB245" s="42"/>
      <c r="BK245" s="301">
        <f>IF($D$245=0,0,IF($W$245&gt;0,$W$245*$AB$245,0))</f>
        <v>0</v>
      </c>
    </row>
    <row r="246" spans="2:54" ht="19.5" customHeight="1" thickBot="1">
      <c r="B246" s="203" t="b">
        <v>1</v>
      </c>
      <c r="C246" s="33"/>
      <c r="D246" s="33"/>
      <c r="E246" s="18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AT246" s="12" t="s">
        <v>594</v>
      </c>
      <c r="AU246" s="575">
        <f>SUM(AU226:AU245)</f>
        <v>0</v>
      </c>
      <c r="AV246" s="576"/>
      <c r="AW246" s="576"/>
      <c r="AX246" s="576"/>
      <c r="AY246" s="576"/>
      <c r="AZ246" s="576"/>
      <c r="BA246" s="577"/>
      <c r="BB246" s="33"/>
    </row>
    <row r="247" spans="2:54" ht="13.5" thickBot="1">
      <c r="B247" s="203" t="b">
        <v>1</v>
      </c>
      <c r="C247" s="33"/>
      <c r="D247" s="33"/>
      <c r="E247" s="18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</row>
    <row r="248" spans="1:54" s="2" customFormat="1" ht="24.75" customHeight="1" thickTop="1">
      <c r="A248" s="206"/>
      <c r="B248" s="203" t="b">
        <v>1</v>
      </c>
      <c r="C248" s="39"/>
      <c r="D248" s="39"/>
      <c r="E248" s="184"/>
      <c r="F248" s="22" t="s">
        <v>421</v>
      </c>
      <c r="G248" s="23" t="s">
        <v>422</v>
      </c>
      <c r="H248" s="23"/>
      <c r="I248" s="23"/>
      <c r="J248" s="23"/>
      <c r="K248" s="23"/>
      <c r="L248" s="23"/>
      <c r="M248" s="23"/>
      <c r="N248" s="23"/>
      <c r="O248" s="23"/>
      <c r="P248" s="31">
        <f>IF(AND(W249=0,OR(AB250&lt;0,AB251&gt;0,AB252&gt;0)),"bitte Ackerfläche eingeben!","")</f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32"/>
      <c r="AB248" s="593" t="s">
        <v>397</v>
      </c>
      <c r="AC248" s="593"/>
      <c r="AD248" s="593"/>
      <c r="AE248" s="593"/>
      <c r="AF248" s="593"/>
      <c r="AG248" s="593"/>
      <c r="AH248" s="593"/>
      <c r="AI248" s="593"/>
      <c r="AJ248" s="593"/>
      <c r="AK248" s="593"/>
      <c r="AL248" s="593"/>
      <c r="AM248" s="593"/>
      <c r="AN248" s="23"/>
      <c r="AO248" s="595" t="s">
        <v>183</v>
      </c>
      <c r="AP248" s="596"/>
      <c r="AQ248" s="596"/>
      <c r="AR248" s="596"/>
      <c r="AS248" s="596"/>
      <c r="AT248" s="596"/>
      <c r="AU248" s="596"/>
      <c r="AV248" s="596"/>
      <c r="AW248" s="596"/>
      <c r="AX248" s="596"/>
      <c r="AY248" s="596"/>
      <c r="AZ248" s="596"/>
      <c r="BA248" s="597"/>
      <c r="BB248" s="39"/>
    </row>
    <row r="249" spans="1:54" s="21" customFormat="1" ht="18" customHeight="1" thickBot="1">
      <c r="A249" s="211"/>
      <c r="B249" s="203" t="b">
        <v>1</v>
      </c>
      <c r="C249" s="44"/>
      <c r="D249" s="44"/>
      <c r="E249" s="192"/>
      <c r="F249" s="25"/>
      <c r="G249" s="27"/>
      <c r="H249" s="26" t="s">
        <v>591</v>
      </c>
      <c r="I249" s="26"/>
      <c r="J249" s="26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614">
        <v>1</v>
      </c>
      <c r="X249" s="614"/>
      <c r="Y249" s="614"/>
      <c r="Z249" s="29" t="s">
        <v>425</v>
      </c>
      <c r="AA249" s="28"/>
      <c r="AB249" s="594" t="s">
        <v>590</v>
      </c>
      <c r="AC249" s="594"/>
      <c r="AD249" s="594"/>
      <c r="AE249" s="594"/>
      <c r="AF249" s="594"/>
      <c r="AG249" s="594"/>
      <c r="AH249" s="594"/>
      <c r="AI249" s="594" t="s">
        <v>424</v>
      </c>
      <c r="AJ249" s="594"/>
      <c r="AK249" s="594"/>
      <c r="AL249" s="594"/>
      <c r="AM249" s="594"/>
      <c r="AN249" s="30"/>
      <c r="AO249" s="598"/>
      <c r="AP249" s="598"/>
      <c r="AQ249" s="598"/>
      <c r="AR249" s="598"/>
      <c r="AS249" s="598"/>
      <c r="AT249" s="598"/>
      <c r="AU249" s="598"/>
      <c r="AV249" s="598"/>
      <c r="AW249" s="598"/>
      <c r="AX249" s="598"/>
      <c r="AY249" s="598"/>
      <c r="AZ249" s="598"/>
      <c r="BA249" s="599"/>
      <c r="BB249" s="44"/>
    </row>
    <row r="250" spans="1:54" s="19" customFormat="1" ht="19.5" customHeight="1" thickBot="1" thickTop="1">
      <c r="A250" s="208"/>
      <c r="B250" s="203" t="b">
        <v>1</v>
      </c>
      <c r="C250" s="45"/>
      <c r="D250" s="45"/>
      <c r="E250" s="191"/>
      <c r="F250" s="166" t="s">
        <v>377</v>
      </c>
      <c r="G250" s="167"/>
      <c r="H250" s="168" t="s">
        <v>571</v>
      </c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610">
        <f>(AP111)</f>
        <v>0</v>
      </c>
      <c r="AC250" s="611"/>
      <c r="AD250" s="611"/>
      <c r="AE250" s="611"/>
      <c r="AF250" s="611"/>
      <c r="AG250" s="611"/>
      <c r="AH250" s="612"/>
      <c r="AI250" s="613"/>
      <c r="AJ250" s="613"/>
      <c r="AK250" s="613"/>
      <c r="AL250" s="613"/>
      <c r="AM250" s="613"/>
      <c r="AN250" s="24"/>
      <c r="AO250" s="598"/>
      <c r="AP250" s="598"/>
      <c r="AQ250" s="598"/>
      <c r="AR250" s="598"/>
      <c r="AS250" s="598"/>
      <c r="AT250" s="598"/>
      <c r="AU250" s="598"/>
      <c r="AV250" s="598"/>
      <c r="AW250" s="598"/>
      <c r="AX250" s="598"/>
      <c r="AY250" s="598"/>
      <c r="AZ250" s="598"/>
      <c r="BA250" s="599"/>
      <c r="BB250" s="45"/>
    </row>
    <row r="251" spans="1:54" s="19" customFormat="1" ht="19.5" customHeight="1" thickBot="1">
      <c r="A251" s="208"/>
      <c r="B251" s="203" t="b">
        <v>1</v>
      </c>
      <c r="C251" s="45"/>
      <c r="D251" s="45"/>
      <c r="E251" s="191"/>
      <c r="F251" s="169" t="s">
        <v>378</v>
      </c>
      <c r="G251" s="170"/>
      <c r="H251" s="171" t="s">
        <v>586</v>
      </c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608">
        <f>AV219</f>
        <v>0</v>
      </c>
      <c r="AC251" s="608"/>
      <c r="AD251" s="608"/>
      <c r="AE251" s="608"/>
      <c r="AF251" s="608"/>
      <c r="AG251" s="608"/>
      <c r="AH251" s="608"/>
      <c r="AI251" s="609"/>
      <c r="AJ251" s="609"/>
      <c r="AK251" s="609"/>
      <c r="AL251" s="609"/>
      <c r="AM251" s="609"/>
      <c r="AN251" s="24"/>
      <c r="AO251" s="598"/>
      <c r="AP251" s="598"/>
      <c r="AQ251" s="598"/>
      <c r="AR251" s="598"/>
      <c r="AS251" s="598"/>
      <c r="AT251" s="598"/>
      <c r="AU251" s="598"/>
      <c r="AV251" s="598"/>
      <c r="AW251" s="598"/>
      <c r="AX251" s="598"/>
      <c r="AY251" s="598"/>
      <c r="AZ251" s="598"/>
      <c r="BA251" s="599"/>
      <c r="BB251" s="45"/>
    </row>
    <row r="252" spans="1:54" s="19" customFormat="1" ht="19.5" customHeight="1" thickBot="1">
      <c r="A252" s="208"/>
      <c r="B252" s="203" t="b">
        <v>1</v>
      </c>
      <c r="C252" s="45"/>
      <c r="D252" s="45"/>
      <c r="E252" s="191"/>
      <c r="F252" s="172" t="s">
        <v>379</v>
      </c>
      <c r="G252" s="173"/>
      <c r="H252" s="174" t="s">
        <v>587</v>
      </c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621">
        <f>AU246</f>
        <v>0</v>
      </c>
      <c r="AC252" s="621"/>
      <c r="AD252" s="621"/>
      <c r="AE252" s="621"/>
      <c r="AF252" s="621"/>
      <c r="AG252" s="621"/>
      <c r="AH252" s="621"/>
      <c r="AI252" s="622"/>
      <c r="AJ252" s="622"/>
      <c r="AK252" s="622"/>
      <c r="AL252" s="622"/>
      <c r="AM252" s="622"/>
      <c r="AN252" s="24"/>
      <c r="AO252" s="598"/>
      <c r="AP252" s="598"/>
      <c r="AQ252" s="598"/>
      <c r="AR252" s="598"/>
      <c r="AS252" s="598"/>
      <c r="AT252" s="598"/>
      <c r="AU252" s="598"/>
      <c r="AV252" s="598"/>
      <c r="AW252" s="598"/>
      <c r="AX252" s="598"/>
      <c r="AY252" s="598"/>
      <c r="AZ252" s="598"/>
      <c r="BA252" s="599"/>
      <c r="BB252" s="45"/>
    </row>
    <row r="253" spans="1:54" s="20" customFormat="1" ht="19.5" customHeight="1" thickBot="1" thickTop="1">
      <c r="A253" s="211"/>
      <c r="B253" s="203" t="b">
        <v>1</v>
      </c>
      <c r="C253" s="46"/>
      <c r="D253" s="46"/>
      <c r="E253" s="193"/>
      <c r="F253" s="175" t="s">
        <v>423</v>
      </c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602">
        <f>SUM(AB250:AB252)</f>
        <v>0</v>
      </c>
      <c r="AC253" s="603"/>
      <c r="AD253" s="603"/>
      <c r="AE253" s="603"/>
      <c r="AF253" s="603"/>
      <c r="AG253" s="603"/>
      <c r="AH253" s="604"/>
      <c r="AI253" s="605">
        <f>IF(AND(W249=0,OR(AB251&gt;0,AB252&gt;0)),"???",IF(W249=0,0,AB253/W249))</f>
        <v>0</v>
      </c>
      <c r="AJ253" s="606"/>
      <c r="AK253" s="606"/>
      <c r="AL253" s="606"/>
      <c r="AM253" s="607"/>
      <c r="AN253" s="26"/>
      <c r="AO253" s="600"/>
      <c r="AP253" s="600"/>
      <c r="AQ253" s="600"/>
      <c r="AR253" s="600"/>
      <c r="AS253" s="600"/>
      <c r="AT253" s="600"/>
      <c r="AU253" s="600"/>
      <c r="AV253" s="600"/>
      <c r="AW253" s="600"/>
      <c r="AX253" s="600"/>
      <c r="AY253" s="600"/>
      <c r="AZ253" s="600"/>
      <c r="BA253" s="601"/>
      <c r="BB253" s="46"/>
    </row>
    <row r="254" spans="3:54" ht="13.5" thickTop="1">
      <c r="C254" s="33"/>
      <c r="D254" s="33"/>
      <c r="E254" s="18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165"/>
    </row>
  </sheetData>
  <sheetProtection password="F269" sheet="1" objects="1" scenarios="1"/>
  <mergeCells count="1726">
    <mergeCell ref="R245:V245"/>
    <mergeCell ref="W245:AA245"/>
    <mergeCell ref="R241:V241"/>
    <mergeCell ref="W241:AA241"/>
    <mergeCell ref="R242:V242"/>
    <mergeCell ref="W242:AA242"/>
    <mergeCell ref="R239:V239"/>
    <mergeCell ref="W239:AA239"/>
    <mergeCell ref="R240:V240"/>
    <mergeCell ref="W240:AA240"/>
    <mergeCell ref="R237:V237"/>
    <mergeCell ref="W237:AA237"/>
    <mergeCell ref="R238:V238"/>
    <mergeCell ref="W238:AA238"/>
    <mergeCell ref="R235:V235"/>
    <mergeCell ref="W235:AA235"/>
    <mergeCell ref="R236:V236"/>
    <mergeCell ref="W236:AA236"/>
    <mergeCell ref="R233:V233"/>
    <mergeCell ref="W233:AA233"/>
    <mergeCell ref="R234:V234"/>
    <mergeCell ref="W234:AA234"/>
    <mergeCell ref="R231:V231"/>
    <mergeCell ref="W231:AA231"/>
    <mergeCell ref="R232:V232"/>
    <mergeCell ref="W232:AA232"/>
    <mergeCell ref="W224:AA224"/>
    <mergeCell ref="W223:AA223"/>
    <mergeCell ref="W222:AA222"/>
    <mergeCell ref="R227:V227"/>
    <mergeCell ref="W227:AA227"/>
    <mergeCell ref="C15:D15"/>
    <mergeCell ref="C119:D119"/>
    <mergeCell ref="C120:D120"/>
    <mergeCell ref="C121:D121"/>
    <mergeCell ref="C16:D16"/>
    <mergeCell ref="C17:D17"/>
    <mergeCell ref="C18:D18"/>
    <mergeCell ref="C19:D19"/>
    <mergeCell ref="C20:D20"/>
    <mergeCell ref="C22:D22"/>
    <mergeCell ref="C11:D11"/>
    <mergeCell ref="C12:D12"/>
    <mergeCell ref="C13:D13"/>
    <mergeCell ref="C14:D14"/>
    <mergeCell ref="AB252:AH252"/>
    <mergeCell ref="AI252:AM252"/>
    <mergeCell ref="F9:X9"/>
    <mergeCell ref="F10:X10"/>
    <mergeCell ref="F15:X15"/>
    <mergeCell ref="Y15:AC15"/>
    <mergeCell ref="F14:X14"/>
    <mergeCell ref="Y14:AC14"/>
    <mergeCell ref="Y9:AC9"/>
    <mergeCell ref="W226:AA226"/>
    <mergeCell ref="AB250:AH250"/>
    <mergeCell ref="AI250:AM250"/>
    <mergeCell ref="F16:X16"/>
    <mergeCell ref="Y16:AC16"/>
    <mergeCell ref="W249:Y249"/>
    <mergeCell ref="R226:V226"/>
    <mergeCell ref="R222:V222"/>
    <mergeCell ref="R223:V223"/>
    <mergeCell ref="R224:V224"/>
    <mergeCell ref="R225:V225"/>
    <mergeCell ref="AU245:BA245"/>
    <mergeCell ref="AU246:BA246"/>
    <mergeCell ref="AB248:AM248"/>
    <mergeCell ref="AB249:AH249"/>
    <mergeCell ref="AI249:AM249"/>
    <mergeCell ref="AO248:BA253"/>
    <mergeCell ref="AB253:AH253"/>
    <mergeCell ref="AI253:AM253"/>
    <mergeCell ref="AB251:AH251"/>
    <mergeCell ref="AI251:AM251"/>
    <mergeCell ref="F245:Q245"/>
    <mergeCell ref="AB245:AG245"/>
    <mergeCell ref="AH243:AN243"/>
    <mergeCell ref="AO243:AT243"/>
    <mergeCell ref="AH245:AN245"/>
    <mergeCell ref="AO245:AT245"/>
    <mergeCell ref="R243:V243"/>
    <mergeCell ref="W243:AA243"/>
    <mergeCell ref="R244:V244"/>
    <mergeCell ref="W244:AA244"/>
    <mergeCell ref="AU243:BA243"/>
    <mergeCell ref="F244:Q244"/>
    <mergeCell ref="AB244:AG244"/>
    <mergeCell ref="AH244:AN244"/>
    <mergeCell ref="AO244:AT244"/>
    <mergeCell ref="AU244:BA244"/>
    <mergeCell ref="F243:Q243"/>
    <mergeCell ref="AB243:AG243"/>
    <mergeCell ref="AH241:AN241"/>
    <mergeCell ref="AO241:AT241"/>
    <mergeCell ref="AU241:BA241"/>
    <mergeCell ref="F242:Q242"/>
    <mergeCell ref="AB242:AG242"/>
    <mergeCell ref="AH242:AN242"/>
    <mergeCell ref="AO242:AT242"/>
    <mergeCell ref="AU242:BA242"/>
    <mergeCell ref="F241:Q241"/>
    <mergeCell ref="AB241:AG241"/>
    <mergeCell ref="AH239:AN239"/>
    <mergeCell ref="AO239:AT239"/>
    <mergeCell ref="AU239:BA239"/>
    <mergeCell ref="F240:Q240"/>
    <mergeCell ref="AB240:AG240"/>
    <mergeCell ref="AH240:AN240"/>
    <mergeCell ref="AO240:AT240"/>
    <mergeCell ref="AU240:BA240"/>
    <mergeCell ref="F239:Q239"/>
    <mergeCell ref="AB239:AG239"/>
    <mergeCell ref="AH237:AN237"/>
    <mergeCell ref="AO237:AT237"/>
    <mergeCell ref="AU237:BA237"/>
    <mergeCell ref="F238:Q238"/>
    <mergeCell ref="AB238:AG238"/>
    <mergeCell ref="AH238:AN238"/>
    <mergeCell ref="AO238:AT238"/>
    <mergeCell ref="AU238:BA238"/>
    <mergeCell ref="F237:Q237"/>
    <mergeCell ref="AB237:AG237"/>
    <mergeCell ref="AH235:AN235"/>
    <mergeCell ref="AO235:AT235"/>
    <mergeCell ref="AU235:BA235"/>
    <mergeCell ref="F236:Q236"/>
    <mergeCell ref="AB236:AG236"/>
    <mergeCell ref="AH236:AN236"/>
    <mergeCell ref="AO236:AT236"/>
    <mergeCell ref="AU236:BA236"/>
    <mergeCell ref="F235:Q235"/>
    <mergeCell ref="AB235:AG235"/>
    <mergeCell ref="AH233:AN233"/>
    <mergeCell ref="AO233:AT233"/>
    <mergeCell ref="AU233:BA233"/>
    <mergeCell ref="F234:Q234"/>
    <mergeCell ref="AB234:AG234"/>
    <mergeCell ref="AH234:AN234"/>
    <mergeCell ref="AO234:AT234"/>
    <mergeCell ref="AU234:BA234"/>
    <mergeCell ref="F233:Q233"/>
    <mergeCell ref="AB233:AG233"/>
    <mergeCell ref="AH231:AN231"/>
    <mergeCell ref="AO231:AT231"/>
    <mergeCell ref="AU231:BA231"/>
    <mergeCell ref="F232:Q232"/>
    <mergeCell ref="AB232:AG232"/>
    <mergeCell ref="AH232:AN232"/>
    <mergeCell ref="AO232:AT232"/>
    <mergeCell ref="AU232:BA232"/>
    <mergeCell ref="F231:Q231"/>
    <mergeCell ref="AB231:AG231"/>
    <mergeCell ref="F228:Q228"/>
    <mergeCell ref="AB228:AG228"/>
    <mergeCell ref="AB229:AG229"/>
    <mergeCell ref="AH229:AN229"/>
    <mergeCell ref="R229:V229"/>
    <mergeCell ref="W229:AA229"/>
    <mergeCell ref="R228:V228"/>
    <mergeCell ref="W228:AA228"/>
    <mergeCell ref="AU229:BA229"/>
    <mergeCell ref="F230:Q230"/>
    <mergeCell ref="AB230:AG230"/>
    <mergeCell ref="AH230:AN230"/>
    <mergeCell ref="AO230:AT230"/>
    <mergeCell ref="AU230:BA230"/>
    <mergeCell ref="AO229:AT229"/>
    <mergeCell ref="R230:V230"/>
    <mergeCell ref="W230:AA230"/>
    <mergeCell ref="AU227:BA227"/>
    <mergeCell ref="AH223:AN223"/>
    <mergeCell ref="AH224:AN224"/>
    <mergeCell ref="AH228:AN228"/>
    <mergeCell ref="AO228:AT228"/>
    <mergeCell ref="AH226:AN226"/>
    <mergeCell ref="AO226:AT226"/>
    <mergeCell ref="AU226:BA226"/>
    <mergeCell ref="AU228:BA228"/>
    <mergeCell ref="AO223:AT223"/>
    <mergeCell ref="F227:Q227"/>
    <mergeCell ref="AB227:AG227"/>
    <mergeCell ref="AH227:AN227"/>
    <mergeCell ref="AO227:AT227"/>
    <mergeCell ref="AO224:AT224"/>
    <mergeCell ref="AH222:AN222"/>
    <mergeCell ref="AU222:BA222"/>
    <mergeCell ref="AU223:BA223"/>
    <mergeCell ref="AU224:BA224"/>
    <mergeCell ref="F223:Q223"/>
    <mergeCell ref="F229:Q229"/>
    <mergeCell ref="AV219:BA219"/>
    <mergeCell ref="AB223:AG223"/>
    <mergeCell ref="AB224:AG224"/>
    <mergeCell ref="F226:Q226"/>
    <mergeCell ref="AB226:AG226"/>
    <mergeCell ref="F222:Q222"/>
    <mergeCell ref="AB222:AG222"/>
    <mergeCell ref="AO222:AT222"/>
    <mergeCell ref="F217:R217"/>
    <mergeCell ref="S217:U217"/>
    <mergeCell ref="AP218:AU218"/>
    <mergeCell ref="AV218:BA218"/>
    <mergeCell ref="V218:Y218"/>
    <mergeCell ref="Z218:AE218"/>
    <mergeCell ref="AF218:AJ218"/>
    <mergeCell ref="AK218:AO218"/>
    <mergeCell ref="F218:R218"/>
    <mergeCell ref="S218:U218"/>
    <mergeCell ref="AP217:AU217"/>
    <mergeCell ref="AV217:BA217"/>
    <mergeCell ref="V217:Y217"/>
    <mergeCell ref="Z217:AE217"/>
    <mergeCell ref="AF217:AJ217"/>
    <mergeCell ref="AK217:AO217"/>
    <mergeCell ref="AF216:AJ216"/>
    <mergeCell ref="AK216:AO216"/>
    <mergeCell ref="AP216:AU216"/>
    <mergeCell ref="AV216:BA216"/>
    <mergeCell ref="V216:Y216"/>
    <mergeCell ref="Z216:AE216"/>
    <mergeCell ref="F216:R216"/>
    <mergeCell ref="S216:U216"/>
    <mergeCell ref="AF215:AJ215"/>
    <mergeCell ref="AK215:AO215"/>
    <mergeCell ref="AP215:AU215"/>
    <mergeCell ref="AV215:BA215"/>
    <mergeCell ref="V215:Y215"/>
    <mergeCell ref="Z215:AE215"/>
    <mergeCell ref="F215:R215"/>
    <mergeCell ref="S215:U215"/>
    <mergeCell ref="AF214:AJ214"/>
    <mergeCell ref="AK214:AO214"/>
    <mergeCell ref="AP214:AU214"/>
    <mergeCell ref="AV214:BA214"/>
    <mergeCell ref="V214:Y214"/>
    <mergeCell ref="Z214:AE214"/>
    <mergeCell ref="F214:R214"/>
    <mergeCell ref="S214:U214"/>
    <mergeCell ref="AF213:AJ213"/>
    <mergeCell ref="AK213:AO213"/>
    <mergeCell ref="AP213:AU213"/>
    <mergeCell ref="AV213:BA213"/>
    <mergeCell ref="V213:Y213"/>
    <mergeCell ref="Z213:AE213"/>
    <mergeCell ref="F213:R213"/>
    <mergeCell ref="S213:U213"/>
    <mergeCell ref="AF212:AJ212"/>
    <mergeCell ref="AK212:AO212"/>
    <mergeCell ref="AP212:AU212"/>
    <mergeCell ref="AV212:BA212"/>
    <mergeCell ref="V212:Y212"/>
    <mergeCell ref="Z212:AE212"/>
    <mergeCell ref="F212:R212"/>
    <mergeCell ref="S212:U212"/>
    <mergeCell ref="AF211:AJ211"/>
    <mergeCell ref="AK211:AO211"/>
    <mergeCell ref="AP211:AU211"/>
    <mergeCell ref="AV211:BA211"/>
    <mergeCell ref="V211:Y211"/>
    <mergeCell ref="Z211:AE211"/>
    <mergeCell ref="F211:R211"/>
    <mergeCell ref="S211:U211"/>
    <mergeCell ref="AF210:AJ210"/>
    <mergeCell ref="AK210:AO210"/>
    <mergeCell ref="AP210:AU210"/>
    <mergeCell ref="AV210:BA210"/>
    <mergeCell ref="V210:Y210"/>
    <mergeCell ref="Z210:AE210"/>
    <mergeCell ref="F210:R210"/>
    <mergeCell ref="S210:U210"/>
    <mergeCell ref="AF209:AJ209"/>
    <mergeCell ref="AK209:AO209"/>
    <mergeCell ref="AP209:AU209"/>
    <mergeCell ref="AV209:BA209"/>
    <mergeCell ref="V209:Y209"/>
    <mergeCell ref="Z209:AE209"/>
    <mergeCell ref="F209:R209"/>
    <mergeCell ref="S209:U209"/>
    <mergeCell ref="AF208:AJ208"/>
    <mergeCell ref="AK208:AO208"/>
    <mergeCell ref="AP208:AU208"/>
    <mergeCell ref="AV208:BA208"/>
    <mergeCell ref="V208:Y208"/>
    <mergeCell ref="Z208:AE208"/>
    <mergeCell ref="F208:R208"/>
    <mergeCell ref="S208:U208"/>
    <mergeCell ref="AF127:AJ127"/>
    <mergeCell ref="AK127:AO127"/>
    <mergeCell ref="AP127:AU127"/>
    <mergeCell ref="AV127:BA127"/>
    <mergeCell ref="V127:Y127"/>
    <mergeCell ref="Z127:AE127"/>
    <mergeCell ref="F127:R127"/>
    <mergeCell ref="S127:U127"/>
    <mergeCell ref="AF126:AJ126"/>
    <mergeCell ref="AK126:AO126"/>
    <mergeCell ref="AP126:AU126"/>
    <mergeCell ref="AV126:BA126"/>
    <mergeCell ref="V126:Y126"/>
    <mergeCell ref="Z126:AE126"/>
    <mergeCell ref="F126:R126"/>
    <mergeCell ref="S126:U126"/>
    <mergeCell ref="AF125:AJ125"/>
    <mergeCell ref="AK125:AO125"/>
    <mergeCell ref="AP125:AU125"/>
    <mergeCell ref="AV125:BA125"/>
    <mergeCell ref="V125:Y125"/>
    <mergeCell ref="Z125:AE125"/>
    <mergeCell ref="F125:R125"/>
    <mergeCell ref="S125:U125"/>
    <mergeCell ref="AF124:AJ124"/>
    <mergeCell ref="AK124:AO124"/>
    <mergeCell ref="AP124:AU124"/>
    <mergeCell ref="AV124:BA124"/>
    <mergeCell ref="V124:Y124"/>
    <mergeCell ref="Z124:AE124"/>
    <mergeCell ref="F124:R124"/>
    <mergeCell ref="S124:U124"/>
    <mergeCell ref="AF123:AJ123"/>
    <mergeCell ref="AK123:AO123"/>
    <mergeCell ref="AP123:AU123"/>
    <mergeCell ref="AV123:BA123"/>
    <mergeCell ref="V123:Y123"/>
    <mergeCell ref="Z123:AE123"/>
    <mergeCell ref="F123:R123"/>
    <mergeCell ref="S123:U123"/>
    <mergeCell ref="F122:R122"/>
    <mergeCell ref="S122:U122"/>
    <mergeCell ref="AF122:AJ122"/>
    <mergeCell ref="AK122:AO122"/>
    <mergeCell ref="V122:Y122"/>
    <mergeCell ref="Z122:AE122"/>
    <mergeCell ref="V121:Y121"/>
    <mergeCell ref="Z121:AE121"/>
    <mergeCell ref="AF121:AJ121"/>
    <mergeCell ref="AK121:AO121"/>
    <mergeCell ref="AP122:AU122"/>
    <mergeCell ref="AV122:BA122"/>
    <mergeCell ref="AK120:AO120"/>
    <mergeCell ref="AP120:AU120"/>
    <mergeCell ref="AV120:BA120"/>
    <mergeCell ref="AP121:AU121"/>
    <mergeCell ref="AV121:BA121"/>
    <mergeCell ref="Z120:AE120"/>
    <mergeCell ref="V119:Y119"/>
    <mergeCell ref="Z119:AE119"/>
    <mergeCell ref="AF120:AJ120"/>
    <mergeCell ref="AF119:AJ119"/>
    <mergeCell ref="V120:Y120"/>
    <mergeCell ref="AK119:AO119"/>
    <mergeCell ref="AP117:AU117"/>
    <mergeCell ref="S119:U119"/>
    <mergeCell ref="AK117:AO117"/>
    <mergeCell ref="AF117:AJ117"/>
    <mergeCell ref="Z117:AE117"/>
    <mergeCell ref="V117:Y117"/>
    <mergeCell ref="S117:U117"/>
    <mergeCell ref="AV119:BA119"/>
    <mergeCell ref="AK116:AO116"/>
    <mergeCell ref="AF116:AJ116"/>
    <mergeCell ref="AK115:AO115"/>
    <mergeCell ref="AP115:AU115"/>
    <mergeCell ref="AP116:AU116"/>
    <mergeCell ref="AV116:BA116"/>
    <mergeCell ref="AV117:BA117"/>
    <mergeCell ref="AV115:BA115"/>
    <mergeCell ref="AP119:AU119"/>
    <mergeCell ref="AF114:AJ114"/>
    <mergeCell ref="AF115:AJ115"/>
    <mergeCell ref="M115:U115"/>
    <mergeCell ref="AD110:AO110"/>
    <mergeCell ref="F110:X110"/>
    <mergeCell ref="Y110:AC110"/>
    <mergeCell ref="M114:U114"/>
    <mergeCell ref="AK114:AO114"/>
    <mergeCell ref="V114:Y114"/>
    <mergeCell ref="V115:Y115"/>
    <mergeCell ref="AP110:BA110"/>
    <mergeCell ref="AP111:BA111"/>
    <mergeCell ref="AV114:BA114"/>
    <mergeCell ref="AP114:AU114"/>
    <mergeCell ref="AD109:AO109"/>
    <mergeCell ref="AP109:BA109"/>
    <mergeCell ref="F109:X109"/>
    <mergeCell ref="Y109:AC109"/>
    <mergeCell ref="AD108:AO108"/>
    <mergeCell ref="AP108:BA108"/>
    <mergeCell ref="F108:X108"/>
    <mergeCell ref="Y108:AC108"/>
    <mergeCell ref="AD107:AO107"/>
    <mergeCell ref="AP107:BA107"/>
    <mergeCell ref="F107:X107"/>
    <mergeCell ref="Y107:AC107"/>
    <mergeCell ref="AD106:AO106"/>
    <mergeCell ref="AP106:BA106"/>
    <mergeCell ref="F106:X106"/>
    <mergeCell ref="Y106:AC106"/>
    <mergeCell ref="AD105:AO105"/>
    <mergeCell ref="AP105:BA105"/>
    <mergeCell ref="F105:X105"/>
    <mergeCell ref="Y105:AC105"/>
    <mergeCell ref="AD104:AO104"/>
    <mergeCell ref="AP104:BA104"/>
    <mergeCell ref="F104:X104"/>
    <mergeCell ref="Y104:AC104"/>
    <mergeCell ref="AD103:AO103"/>
    <mergeCell ref="AP103:BA103"/>
    <mergeCell ref="F103:X103"/>
    <mergeCell ref="Y103:AC103"/>
    <mergeCell ref="AD102:AO102"/>
    <mergeCell ref="AP102:BA102"/>
    <mergeCell ref="F102:X102"/>
    <mergeCell ref="Y102:AC102"/>
    <mergeCell ref="AD101:AO101"/>
    <mergeCell ref="AP101:BA101"/>
    <mergeCell ref="F101:X101"/>
    <mergeCell ref="Y101:AC101"/>
    <mergeCell ref="AD100:AO100"/>
    <mergeCell ref="AP100:BA100"/>
    <mergeCell ref="F100:X100"/>
    <mergeCell ref="Y100:AC100"/>
    <mergeCell ref="AD19:AO19"/>
    <mergeCell ref="AP19:BA19"/>
    <mergeCell ref="F19:X19"/>
    <mergeCell ref="Y19:AC19"/>
    <mergeCell ref="F17:X17"/>
    <mergeCell ref="Y17:AC17"/>
    <mergeCell ref="AD18:AO18"/>
    <mergeCell ref="AP18:BA18"/>
    <mergeCell ref="F18:X18"/>
    <mergeCell ref="Y18:AC18"/>
    <mergeCell ref="AD15:AO15"/>
    <mergeCell ref="AD17:AO17"/>
    <mergeCell ref="AP17:BA17"/>
    <mergeCell ref="AD16:AO16"/>
    <mergeCell ref="AP16:BA16"/>
    <mergeCell ref="AP15:BA15"/>
    <mergeCell ref="AP14:BA14"/>
    <mergeCell ref="AD14:AO14"/>
    <mergeCell ref="F11:X11"/>
    <mergeCell ref="Y8:AC8"/>
    <mergeCell ref="AD13:AO13"/>
    <mergeCell ref="AP13:BA13"/>
    <mergeCell ref="F12:X12"/>
    <mergeCell ref="Y12:AC12"/>
    <mergeCell ref="F13:X13"/>
    <mergeCell ref="Y13:AC13"/>
    <mergeCell ref="F8:X8"/>
    <mergeCell ref="Z3:AD3"/>
    <mergeCell ref="AD11:AO11"/>
    <mergeCell ref="AP11:BA11"/>
    <mergeCell ref="AD9:AO9"/>
    <mergeCell ref="AD8:BA8"/>
    <mergeCell ref="Y11:AC11"/>
    <mergeCell ref="AP9:BA9"/>
    <mergeCell ref="AY6:BA6"/>
    <mergeCell ref="F5:AD6"/>
    <mergeCell ref="AD12:AO12"/>
    <mergeCell ref="AP12:BA12"/>
    <mergeCell ref="AY5:BA5"/>
    <mergeCell ref="AK10:AO10"/>
    <mergeCell ref="AP5:AS5"/>
    <mergeCell ref="AU5:AW5"/>
    <mergeCell ref="AP6:AS6"/>
    <mergeCell ref="AU6:AW6"/>
    <mergeCell ref="AN5:AO5"/>
    <mergeCell ref="F20:X20"/>
    <mergeCell ref="Y20:AC20"/>
    <mergeCell ref="AD20:AO20"/>
    <mergeCell ref="AP20:BA20"/>
    <mergeCell ref="F21:X21"/>
    <mergeCell ref="Y21:AC21"/>
    <mergeCell ref="AD21:AO21"/>
    <mergeCell ref="AP21:BA21"/>
    <mergeCell ref="F22:X22"/>
    <mergeCell ref="Y22:AC22"/>
    <mergeCell ref="AD22:AO22"/>
    <mergeCell ref="AP22:BA22"/>
    <mergeCell ref="F23:X23"/>
    <mergeCell ref="Y23:AC23"/>
    <mergeCell ref="AD23:AO23"/>
    <mergeCell ref="AP23:BA23"/>
    <mergeCell ref="F24:X24"/>
    <mergeCell ref="Y24:AC24"/>
    <mergeCell ref="AD24:AO24"/>
    <mergeCell ref="AP24:BA24"/>
    <mergeCell ref="F25:X25"/>
    <mergeCell ref="Y25:AC25"/>
    <mergeCell ref="AD25:AO25"/>
    <mergeCell ref="AP25:BA25"/>
    <mergeCell ref="F26:X26"/>
    <mergeCell ref="Y26:AC26"/>
    <mergeCell ref="AD26:AO26"/>
    <mergeCell ref="AP26:BA26"/>
    <mergeCell ref="F27:X27"/>
    <mergeCell ref="Y27:AC27"/>
    <mergeCell ref="AD27:AO27"/>
    <mergeCell ref="AP27:BA27"/>
    <mergeCell ref="F28:X28"/>
    <mergeCell ref="Y28:AC28"/>
    <mergeCell ref="AD28:AO28"/>
    <mergeCell ref="AP28:BA28"/>
    <mergeCell ref="F29:X29"/>
    <mergeCell ref="Y29:AC29"/>
    <mergeCell ref="AD29:AO29"/>
    <mergeCell ref="AP29:BA29"/>
    <mergeCell ref="F30:X30"/>
    <mergeCell ref="Y30:AC30"/>
    <mergeCell ref="AD30:AO30"/>
    <mergeCell ref="AP30:BA30"/>
    <mergeCell ref="F31:X31"/>
    <mergeCell ref="Y31:AC31"/>
    <mergeCell ref="AD31:AO31"/>
    <mergeCell ref="AP31:BA31"/>
    <mergeCell ref="F32:X32"/>
    <mergeCell ref="Y32:AC32"/>
    <mergeCell ref="AD32:AO32"/>
    <mergeCell ref="AP32:BA32"/>
    <mergeCell ref="F33:X33"/>
    <mergeCell ref="Y33:AC33"/>
    <mergeCell ref="AD33:AO33"/>
    <mergeCell ref="AP33:BA33"/>
    <mergeCell ref="F34:X34"/>
    <mergeCell ref="Y34:AC34"/>
    <mergeCell ref="AD34:AO34"/>
    <mergeCell ref="AP34:BA34"/>
    <mergeCell ref="F35:X35"/>
    <mergeCell ref="Y35:AC35"/>
    <mergeCell ref="AD35:AO35"/>
    <mergeCell ref="AP35:BA35"/>
    <mergeCell ref="F36:X36"/>
    <mergeCell ref="Y36:AC36"/>
    <mergeCell ref="AD36:AO36"/>
    <mergeCell ref="AP36:BA36"/>
    <mergeCell ref="F37:X37"/>
    <mergeCell ref="Y37:AC37"/>
    <mergeCell ref="AD37:AO37"/>
    <mergeCell ref="AP37:BA37"/>
    <mergeCell ref="F38:X38"/>
    <mergeCell ref="Y38:AC38"/>
    <mergeCell ref="AD38:AO38"/>
    <mergeCell ref="AP38:BA38"/>
    <mergeCell ref="F39:X39"/>
    <mergeCell ref="Y39:AC39"/>
    <mergeCell ref="AD39:AO39"/>
    <mergeCell ref="AP39:BA39"/>
    <mergeCell ref="F40:X40"/>
    <mergeCell ref="Y40:AC40"/>
    <mergeCell ref="AD40:AO40"/>
    <mergeCell ref="AP40:BA40"/>
    <mergeCell ref="F41:X41"/>
    <mergeCell ref="Y41:AC41"/>
    <mergeCell ref="AD41:AO41"/>
    <mergeCell ref="AP41:BA41"/>
    <mergeCell ref="F42:X42"/>
    <mergeCell ref="Y42:AC42"/>
    <mergeCell ref="AD42:AO42"/>
    <mergeCell ref="AP42:BA42"/>
    <mergeCell ref="F43:X43"/>
    <mergeCell ref="Y43:AC43"/>
    <mergeCell ref="AD43:AO43"/>
    <mergeCell ref="AP43:BA43"/>
    <mergeCell ref="F44:X44"/>
    <mergeCell ref="Y44:AC44"/>
    <mergeCell ref="AD44:AO44"/>
    <mergeCell ref="AP44:BA44"/>
    <mergeCell ref="F45:X45"/>
    <mergeCell ref="Y45:AC45"/>
    <mergeCell ref="AD45:AO45"/>
    <mergeCell ref="AP45:BA45"/>
    <mergeCell ref="F46:X46"/>
    <mergeCell ref="Y46:AC46"/>
    <mergeCell ref="AD46:AO46"/>
    <mergeCell ref="AP46:BA46"/>
    <mergeCell ref="F47:X47"/>
    <mergeCell ref="Y47:AC47"/>
    <mergeCell ref="AD47:AO47"/>
    <mergeCell ref="AP47:BA47"/>
    <mergeCell ref="F48:X48"/>
    <mergeCell ref="Y48:AC48"/>
    <mergeCell ref="AD48:AO48"/>
    <mergeCell ref="AP48:BA48"/>
    <mergeCell ref="F49:X49"/>
    <mergeCell ref="Y49:AC49"/>
    <mergeCell ref="AD49:AO49"/>
    <mergeCell ref="AP49:BA49"/>
    <mergeCell ref="F50:X50"/>
    <mergeCell ref="Y50:AC50"/>
    <mergeCell ref="AD50:AO50"/>
    <mergeCell ref="AP50:BA50"/>
    <mergeCell ref="F51:X51"/>
    <mergeCell ref="Y51:AC51"/>
    <mergeCell ref="AD51:AO51"/>
    <mergeCell ref="AP51:BA51"/>
    <mergeCell ref="F52:X52"/>
    <mergeCell ref="Y52:AC52"/>
    <mergeCell ref="AD52:AO52"/>
    <mergeCell ref="AP52:BA52"/>
    <mergeCell ref="F53:X53"/>
    <mergeCell ref="Y53:AC53"/>
    <mergeCell ref="AD53:AO53"/>
    <mergeCell ref="AP53:BA53"/>
    <mergeCell ref="F54:X54"/>
    <mergeCell ref="Y54:AC54"/>
    <mergeCell ref="AD54:AO54"/>
    <mergeCell ref="AP54:BA54"/>
    <mergeCell ref="F55:X55"/>
    <mergeCell ref="Y55:AC55"/>
    <mergeCell ref="AD55:AO55"/>
    <mergeCell ref="AP55:BA55"/>
    <mergeCell ref="F56:X56"/>
    <mergeCell ref="Y56:AC56"/>
    <mergeCell ref="AD56:AO56"/>
    <mergeCell ref="AP56:BA56"/>
    <mergeCell ref="F57:X57"/>
    <mergeCell ref="Y57:AC57"/>
    <mergeCell ref="AD57:AO57"/>
    <mergeCell ref="AP57:BA57"/>
    <mergeCell ref="F58:X58"/>
    <mergeCell ref="Y58:AC58"/>
    <mergeCell ref="AD58:AO58"/>
    <mergeCell ref="AP58:BA58"/>
    <mergeCell ref="F59:X59"/>
    <mergeCell ref="Y59:AC59"/>
    <mergeCell ref="AD59:AO59"/>
    <mergeCell ref="AP59:BA59"/>
    <mergeCell ref="F60:X60"/>
    <mergeCell ref="Y60:AC60"/>
    <mergeCell ref="AD60:AO60"/>
    <mergeCell ref="AP60:BA60"/>
    <mergeCell ref="F61:X61"/>
    <mergeCell ref="Y61:AC61"/>
    <mergeCell ref="AD61:AO61"/>
    <mergeCell ref="AP61:BA61"/>
    <mergeCell ref="F62:X62"/>
    <mergeCell ref="Y62:AC62"/>
    <mergeCell ref="AD62:AO62"/>
    <mergeCell ref="AP62:BA62"/>
    <mergeCell ref="F63:X63"/>
    <mergeCell ref="Y63:AC63"/>
    <mergeCell ref="AD63:AO63"/>
    <mergeCell ref="AP63:BA63"/>
    <mergeCell ref="F64:X64"/>
    <mergeCell ref="Y64:AC64"/>
    <mergeCell ref="AD64:AO64"/>
    <mergeCell ref="AP64:BA64"/>
    <mergeCell ref="F65:X65"/>
    <mergeCell ref="Y65:AC65"/>
    <mergeCell ref="AD65:AO65"/>
    <mergeCell ref="AP65:BA65"/>
    <mergeCell ref="F66:X66"/>
    <mergeCell ref="Y66:AC66"/>
    <mergeCell ref="AD66:AO66"/>
    <mergeCell ref="AP66:BA66"/>
    <mergeCell ref="F67:X67"/>
    <mergeCell ref="Y67:AC67"/>
    <mergeCell ref="AD67:AO67"/>
    <mergeCell ref="AP67:BA67"/>
    <mergeCell ref="F68:X68"/>
    <mergeCell ref="Y68:AC68"/>
    <mergeCell ref="AD68:AO68"/>
    <mergeCell ref="AP68:BA68"/>
    <mergeCell ref="F69:X69"/>
    <mergeCell ref="Y69:AC69"/>
    <mergeCell ref="AD69:AO69"/>
    <mergeCell ref="AP69:BA69"/>
    <mergeCell ref="F70:X70"/>
    <mergeCell ref="Y70:AC70"/>
    <mergeCell ref="AD70:AO70"/>
    <mergeCell ref="AP70:BA70"/>
    <mergeCell ref="F71:X71"/>
    <mergeCell ref="Y71:AC71"/>
    <mergeCell ref="AD71:AO71"/>
    <mergeCell ref="AP71:BA71"/>
    <mergeCell ref="F72:X72"/>
    <mergeCell ref="Y72:AC72"/>
    <mergeCell ref="AD72:AO72"/>
    <mergeCell ref="AP72:BA72"/>
    <mergeCell ref="F73:X73"/>
    <mergeCell ref="Y73:AC73"/>
    <mergeCell ref="AD73:AO73"/>
    <mergeCell ref="AP73:BA73"/>
    <mergeCell ref="F74:X74"/>
    <mergeCell ref="Y74:AC74"/>
    <mergeCell ref="AD74:AO74"/>
    <mergeCell ref="AP74:BA74"/>
    <mergeCell ref="F75:X75"/>
    <mergeCell ref="Y75:AC75"/>
    <mergeCell ref="AD75:AO75"/>
    <mergeCell ref="AP75:BA75"/>
    <mergeCell ref="F76:X76"/>
    <mergeCell ref="Y76:AC76"/>
    <mergeCell ref="AD76:AO76"/>
    <mergeCell ref="AP76:BA76"/>
    <mergeCell ref="F77:X77"/>
    <mergeCell ref="Y77:AC77"/>
    <mergeCell ref="AD77:AO77"/>
    <mergeCell ref="AP77:BA77"/>
    <mergeCell ref="F78:X78"/>
    <mergeCell ref="Y78:AC78"/>
    <mergeCell ref="AD78:AO78"/>
    <mergeCell ref="AP78:BA78"/>
    <mergeCell ref="F79:X79"/>
    <mergeCell ref="Y79:AC79"/>
    <mergeCell ref="AD79:AO79"/>
    <mergeCell ref="AP79:BA79"/>
    <mergeCell ref="F80:X80"/>
    <mergeCell ref="Y80:AC80"/>
    <mergeCell ref="AD80:AO80"/>
    <mergeCell ref="AP80:BA80"/>
    <mergeCell ref="F81:X81"/>
    <mergeCell ref="Y81:AC81"/>
    <mergeCell ref="AD81:AO81"/>
    <mergeCell ref="AP81:BA81"/>
    <mergeCell ref="F82:X82"/>
    <mergeCell ref="Y82:AC82"/>
    <mergeCell ref="AD82:AO82"/>
    <mergeCell ref="AP82:BA82"/>
    <mergeCell ref="F83:X83"/>
    <mergeCell ref="Y83:AC83"/>
    <mergeCell ref="AD83:AO83"/>
    <mergeCell ref="AP83:BA83"/>
    <mergeCell ref="F84:X84"/>
    <mergeCell ref="Y84:AC84"/>
    <mergeCell ref="AD84:AO84"/>
    <mergeCell ref="AP84:BA84"/>
    <mergeCell ref="F85:X85"/>
    <mergeCell ref="Y85:AC85"/>
    <mergeCell ref="AD85:AO85"/>
    <mergeCell ref="AP85:BA85"/>
    <mergeCell ref="F86:X86"/>
    <mergeCell ref="Y86:AC86"/>
    <mergeCell ref="AD86:AO86"/>
    <mergeCell ref="AP86:BA86"/>
    <mergeCell ref="F87:X87"/>
    <mergeCell ref="Y87:AC87"/>
    <mergeCell ref="AD87:AO87"/>
    <mergeCell ref="AP87:BA87"/>
    <mergeCell ref="F88:X88"/>
    <mergeCell ref="Y88:AC88"/>
    <mergeCell ref="AD88:AO88"/>
    <mergeCell ref="AP88:BA88"/>
    <mergeCell ref="F89:X89"/>
    <mergeCell ref="Y89:AC89"/>
    <mergeCell ref="AD89:AO89"/>
    <mergeCell ref="AP89:BA89"/>
    <mergeCell ref="F90:X90"/>
    <mergeCell ref="Y90:AC90"/>
    <mergeCell ref="AD90:AO90"/>
    <mergeCell ref="AP90:BA90"/>
    <mergeCell ref="F91:X91"/>
    <mergeCell ref="Y91:AC91"/>
    <mergeCell ref="AD91:AO91"/>
    <mergeCell ref="AP91:BA91"/>
    <mergeCell ref="F92:X92"/>
    <mergeCell ref="Y92:AC92"/>
    <mergeCell ref="AD92:AO92"/>
    <mergeCell ref="AP92:BA92"/>
    <mergeCell ref="F93:X93"/>
    <mergeCell ref="Y93:AC93"/>
    <mergeCell ref="AD93:AO93"/>
    <mergeCell ref="AP93:BA93"/>
    <mergeCell ref="F94:X94"/>
    <mergeCell ref="Y94:AC94"/>
    <mergeCell ref="AD94:AO94"/>
    <mergeCell ref="AP94:BA94"/>
    <mergeCell ref="F95:X95"/>
    <mergeCell ref="Y95:AC95"/>
    <mergeCell ref="AD95:AO95"/>
    <mergeCell ref="AP95:BA95"/>
    <mergeCell ref="F96:X96"/>
    <mergeCell ref="Y96:AC96"/>
    <mergeCell ref="AD96:AO96"/>
    <mergeCell ref="AP96:BA96"/>
    <mergeCell ref="F97:X97"/>
    <mergeCell ref="Y97:AC97"/>
    <mergeCell ref="AD97:AO97"/>
    <mergeCell ref="AP97:BA97"/>
    <mergeCell ref="F98:X98"/>
    <mergeCell ref="Y98:AC98"/>
    <mergeCell ref="AD98:AO98"/>
    <mergeCell ref="AP98:BA98"/>
    <mergeCell ref="F99:X99"/>
    <mergeCell ref="Y99:AC99"/>
    <mergeCell ref="AD99:AO99"/>
    <mergeCell ref="AP99:BA99"/>
    <mergeCell ref="V128:Y128"/>
    <mergeCell ref="Z128:AE128"/>
    <mergeCell ref="F128:R128"/>
    <mergeCell ref="S128:U128"/>
    <mergeCell ref="AF128:AJ128"/>
    <mergeCell ref="AK128:AO128"/>
    <mergeCell ref="AP128:AU128"/>
    <mergeCell ref="AV128:BA128"/>
    <mergeCell ref="V129:Y129"/>
    <mergeCell ref="Z129:AE129"/>
    <mergeCell ref="F129:R129"/>
    <mergeCell ref="S129:U129"/>
    <mergeCell ref="AF129:AJ129"/>
    <mergeCell ref="AK129:AO129"/>
    <mergeCell ref="AP129:AU129"/>
    <mergeCell ref="AV129:BA129"/>
    <mergeCell ref="V130:Y130"/>
    <mergeCell ref="Z130:AE130"/>
    <mergeCell ref="F130:R130"/>
    <mergeCell ref="S130:U130"/>
    <mergeCell ref="AF130:AJ130"/>
    <mergeCell ref="AK130:AO130"/>
    <mergeCell ref="AP130:AU130"/>
    <mergeCell ref="AV130:BA130"/>
    <mergeCell ref="V131:Y131"/>
    <mergeCell ref="Z131:AE131"/>
    <mergeCell ref="F131:R131"/>
    <mergeCell ref="S131:U131"/>
    <mergeCell ref="AF131:AJ131"/>
    <mergeCell ref="AK131:AO131"/>
    <mergeCell ref="AP131:AU131"/>
    <mergeCell ref="AV131:BA131"/>
    <mergeCell ref="V132:Y132"/>
    <mergeCell ref="Z132:AE132"/>
    <mergeCell ref="F132:R132"/>
    <mergeCell ref="S132:U132"/>
    <mergeCell ref="AF132:AJ132"/>
    <mergeCell ref="AK132:AO132"/>
    <mergeCell ref="AP132:AU132"/>
    <mergeCell ref="AV132:BA132"/>
    <mergeCell ref="V133:Y133"/>
    <mergeCell ref="Z133:AE133"/>
    <mergeCell ref="F133:R133"/>
    <mergeCell ref="S133:U133"/>
    <mergeCell ref="AF133:AJ133"/>
    <mergeCell ref="AK133:AO133"/>
    <mergeCell ref="AP133:AU133"/>
    <mergeCell ref="AV133:BA133"/>
    <mergeCell ref="V134:Y134"/>
    <mergeCell ref="Z134:AE134"/>
    <mergeCell ref="F134:R134"/>
    <mergeCell ref="S134:U134"/>
    <mergeCell ref="AF134:AJ134"/>
    <mergeCell ref="AK134:AO134"/>
    <mergeCell ref="AP134:AU134"/>
    <mergeCell ref="AV134:BA134"/>
    <mergeCell ref="V135:Y135"/>
    <mergeCell ref="Z135:AE135"/>
    <mergeCell ref="F135:R135"/>
    <mergeCell ref="S135:U135"/>
    <mergeCell ref="AF135:AJ135"/>
    <mergeCell ref="AK135:AO135"/>
    <mergeCell ref="AP135:AU135"/>
    <mergeCell ref="AV135:BA135"/>
    <mergeCell ref="V136:Y136"/>
    <mergeCell ref="Z136:AE136"/>
    <mergeCell ref="F136:R136"/>
    <mergeCell ref="S136:U136"/>
    <mergeCell ref="AF136:AJ136"/>
    <mergeCell ref="AK136:AO136"/>
    <mergeCell ref="AP136:AU136"/>
    <mergeCell ref="AV136:BA136"/>
    <mergeCell ref="V137:Y137"/>
    <mergeCell ref="Z137:AE137"/>
    <mergeCell ref="F137:R137"/>
    <mergeCell ref="S137:U137"/>
    <mergeCell ref="AF137:AJ137"/>
    <mergeCell ref="AK137:AO137"/>
    <mergeCell ref="AP137:AU137"/>
    <mergeCell ref="AV137:BA137"/>
    <mergeCell ref="V138:Y138"/>
    <mergeCell ref="Z138:AE138"/>
    <mergeCell ref="F138:R138"/>
    <mergeCell ref="S138:U138"/>
    <mergeCell ref="AF138:AJ138"/>
    <mergeCell ref="AK138:AO138"/>
    <mergeCell ref="AP138:AU138"/>
    <mergeCell ref="AV138:BA138"/>
    <mergeCell ref="V139:Y139"/>
    <mergeCell ref="Z139:AE139"/>
    <mergeCell ref="F139:R139"/>
    <mergeCell ref="S139:U139"/>
    <mergeCell ref="AF139:AJ139"/>
    <mergeCell ref="AK139:AO139"/>
    <mergeCell ref="AP139:AU139"/>
    <mergeCell ref="AV139:BA139"/>
    <mergeCell ref="V140:Y140"/>
    <mergeCell ref="Z140:AE140"/>
    <mergeCell ref="F140:R140"/>
    <mergeCell ref="S140:U140"/>
    <mergeCell ref="AF140:AJ140"/>
    <mergeCell ref="AK140:AO140"/>
    <mergeCell ref="AP140:AU140"/>
    <mergeCell ref="AV140:BA140"/>
    <mergeCell ref="V141:Y141"/>
    <mergeCell ref="Z141:AE141"/>
    <mergeCell ref="F141:R141"/>
    <mergeCell ref="S141:U141"/>
    <mergeCell ref="AF141:AJ141"/>
    <mergeCell ref="AK141:AO141"/>
    <mergeCell ref="AP141:AU141"/>
    <mergeCell ref="AV141:BA141"/>
    <mergeCell ref="V142:Y142"/>
    <mergeCell ref="Z142:AE142"/>
    <mergeCell ref="F142:R142"/>
    <mergeCell ref="S142:U142"/>
    <mergeCell ref="AF142:AJ142"/>
    <mergeCell ref="AK142:AO142"/>
    <mergeCell ref="AP142:AU142"/>
    <mergeCell ref="AV142:BA142"/>
    <mergeCell ref="V143:Y143"/>
    <mergeCell ref="Z143:AE143"/>
    <mergeCell ref="F143:R143"/>
    <mergeCell ref="S143:U143"/>
    <mergeCell ref="AF143:AJ143"/>
    <mergeCell ref="AK143:AO143"/>
    <mergeCell ref="AP143:AU143"/>
    <mergeCell ref="AV143:BA143"/>
    <mergeCell ref="V144:Y144"/>
    <mergeCell ref="Z144:AE144"/>
    <mergeCell ref="F144:R144"/>
    <mergeCell ref="S144:U144"/>
    <mergeCell ref="AF144:AJ144"/>
    <mergeCell ref="AK144:AO144"/>
    <mergeCell ref="AP144:AU144"/>
    <mergeCell ref="AV144:BA144"/>
    <mergeCell ref="V145:Y145"/>
    <mergeCell ref="Z145:AE145"/>
    <mergeCell ref="F145:R145"/>
    <mergeCell ref="S145:U145"/>
    <mergeCell ref="AF145:AJ145"/>
    <mergeCell ref="AK145:AO145"/>
    <mergeCell ref="AP145:AU145"/>
    <mergeCell ref="AV145:BA145"/>
    <mergeCell ref="V146:Y146"/>
    <mergeCell ref="Z146:AE146"/>
    <mergeCell ref="F146:R146"/>
    <mergeCell ref="S146:U146"/>
    <mergeCell ref="AF146:AJ146"/>
    <mergeCell ref="AK146:AO146"/>
    <mergeCell ref="AP146:AU146"/>
    <mergeCell ref="AV146:BA146"/>
    <mergeCell ref="V147:Y147"/>
    <mergeCell ref="Z147:AE147"/>
    <mergeCell ref="F147:R147"/>
    <mergeCell ref="S147:U147"/>
    <mergeCell ref="AF147:AJ147"/>
    <mergeCell ref="AK147:AO147"/>
    <mergeCell ref="AP147:AU147"/>
    <mergeCell ref="AV147:BA147"/>
    <mergeCell ref="V148:Y148"/>
    <mergeCell ref="Z148:AE148"/>
    <mergeCell ref="F148:R148"/>
    <mergeCell ref="S148:U148"/>
    <mergeCell ref="AF148:AJ148"/>
    <mergeCell ref="AK148:AO148"/>
    <mergeCell ref="AP148:AU148"/>
    <mergeCell ref="AV148:BA148"/>
    <mergeCell ref="V149:Y149"/>
    <mergeCell ref="Z149:AE149"/>
    <mergeCell ref="F149:R149"/>
    <mergeCell ref="S149:U149"/>
    <mergeCell ref="AF149:AJ149"/>
    <mergeCell ref="AK149:AO149"/>
    <mergeCell ref="AP149:AU149"/>
    <mergeCell ref="AV149:BA149"/>
    <mergeCell ref="V150:Y150"/>
    <mergeCell ref="Z150:AE150"/>
    <mergeCell ref="F150:R150"/>
    <mergeCell ref="S150:U150"/>
    <mergeCell ref="AF150:AJ150"/>
    <mergeCell ref="AK150:AO150"/>
    <mergeCell ref="AP150:AU150"/>
    <mergeCell ref="AV150:BA150"/>
    <mergeCell ref="V151:Y151"/>
    <mergeCell ref="Z151:AE151"/>
    <mergeCell ref="F151:R151"/>
    <mergeCell ref="S151:U151"/>
    <mergeCell ref="AF151:AJ151"/>
    <mergeCell ref="AK151:AO151"/>
    <mergeCell ref="AP151:AU151"/>
    <mergeCell ref="AV151:BA151"/>
    <mergeCell ref="V152:Y152"/>
    <mergeCell ref="Z152:AE152"/>
    <mergeCell ref="F152:R152"/>
    <mergeCell ref="S152:U152"/>
    <mergeCell ref="AF152:AJ152"/>
    <mergeCell ref="AK152:AO152"/>
    <mergeCell ref="AP152:AU152"/>
    <mergeCell ref="AV152:BA152"/>
    <mergeCell ref="V153:Y153"/>
    <mergeCell ref="Z153:AE153"/>
    <mergeCell ref="F153:R153"/>
    <mergeCell ref="S153:U153"/>
    <mergeCell ref="AF153:AJ153"/>
    <mergeCell ref="AK153:AO153"/>
    <mergeCell ref="AP153:AU153"/>
    <mergeCell ref="AV153:BA153"/>
    <mergeCell ref="V154:Y154"/>
    <mergeCell ref="Z154:AE154"/>
    <mergeCell ref="F154:R154"/>
    <mergeCell ref="S154:U154"/>
    <mergeCell ref="AF154:AJ154"/>
    <mergeCell ref="AK154:AO154"/>
    <mergeCell ref="AP154:AU154"/>
    <mergeCell ref="AV154:BA154"/>
    <mergeCell ref="V155:Y155"/>
    <mergeCell ref="Z155:AE155"/>
    <mergeCell ref="F155:R155"/>
    <mergeCell ref="S155:U155"/>
    <mergeCell ref="AF155:AJ155"/>
    <mergeCell ref="AK155:AO155"/>
    <mergeCell ref="AP155:AU155"/>
    <mergeCell ref="AV155:BA155"/>
    <mergeCell ref="V156:Y156"/>
    <mergeCell ref="Z156:AE156"/>
    <mergeCell ref="F156:R156"/>
    <mergeCell ref="S156:U156"/>
    <mergeCell ref="AF156:AJ156"/>
    <mergeCell ref="AK156:AO156"/>
    <mergeCell ref="AP156:AU156"/>
    <mergeCell ref="AV156:BA156"/>
    <mergeCell ref="V157:Y157"/>
    <mergeCell ref="Z157:AE157"/>
    <mergeCell ref="F157:R157"/>
    <mergeCell ref="S157:U157"/>
    <mergeCell ref="AF157:AJ157"/>
    <mergeCell ref="AK157:AO157"/>
    <mergeCell ref="AP157:AU157"/>
    <mergeCell ref="AV157:BA157"/>
    <mergeCell ref="V158:Y158"/>
    <mergeCell ref="Z158:AE158"/>
    <mergeCell ref="F158:R158"/>
    <mergeCell ref="S158:U158"/>
    <mergeCell ref="AF158:AJ158"/>
    <mergeCell ref="AK158:AO158"/>
    <mergeCell ref="AP158:AU158"/>
    <mergeCell ref="AV158:BA158"/>
    <mergeCell ref="V159:Y159"/>
    <mergeCell ref="Z159:AE159"/>
    <mergeCell ref="F159:R159"/>
    <mergeCell ref="S159:U159"/>
    <mergeCell ref="AF159:AJ159"/>
    <mergeCell ref="AK159:AO159"/>
    <mergeCell ref="AP159:AU159"/>
    <mergeCell ref="AV159:BA159"/>
    <mergeCell ref="V160:Y160"/>
    <mergeCell ref="Z160:AE160"/>
    <mergeCell ref="F160:R160"/>
    <mergeCell ref="S160:U160"/>
    <mergeCell ref="AF160:AJ160"/>
    <mergeCell ref="AK160:AO160"/>
    <mergeCell ref="AP160:AU160"/>
    <mergeCell ref="AV160:BA160"/>
    <mergeCell ref="V161:Y161"/>
    <mergeCell ref="Z161:AE161"/>
    <mergeCell ref="F161:R161"/>
    <mergeCell ref="S161:U161"/>
    <mergeCell ref="AF161:AJ161"/>
    <mergeCell ref="AK161:AO161"/>
    <mergeCell ref="AP161:AU161"/>
    <mergeCell ref="AV161:BA161"/>
    <mergeCell ref="V162:Y162"/>
    <mergeCell ref="Z162:AE162"/>
    <mergeCell ref="F162:R162"/>
    <mergeCell ref="S162:U162"/>
    <mergeCell ref="AF162:AJ162"/>
    <mergeCell ref="AK162:AO162"/>
    <mergeCell ref="AP162:AU162"/>
    <mergeCell ref="AV162:BA162"/>
    <mergeCell ref="V163:Y163"/>
    <mergeCell ref="Z163:AE163"/>
    <mergeCell ref="F163:R163"/>
    <mergeCell ref="S163:U163"/>
    <mergeCell ref="AF163:AJ163"/>
    <mergeCell ref="AK163:AO163"/>
    <mergeCell ref="AP163:AU163"/>
    <mergeCell ref="AV163:BA163"/>
    <mergeCell ref="V164:Y164"/>
    <mergeCell ref="Z164:AE164"/>
    <mergeCell ref="F164:R164"/>
    <mergeCell ref="S164:U164"/>
    <mergeCell ref="AF164:AJ164"/>
    <mergeCell ref="AK164:AO164"/>
    <mergeCell ref="AP164:AU164"/>
    <mergeCell ref="AV164:BA164"/>
    <mergeCell ref="V165:Y165"/>
    <mergeCell ref="Z165:AE165"/>
    <mergeCell ref="F165:R165"/>
    <mergeCell ref="S165:U165"/>
    <mergeCell ref="AF165:AJ165"/>
    <mergeCell ref="AK165:AO165"/>
    <mergeCell ref="AP165:AU165"/>
    <mergeCell ref="AV165:BA165"/>
    <mergeCell ref="V166:Y166"/>
    <mergeCell ref="Z166:AE166"/>
    <mergeCell ref="F166:R166"/>
    <mergeCell ref="S166:U166"/>
    <mergeCell ref="AF166:AJ166"/>
    <mergeCell ref="AK166:AO166"/>
    <mergeCell ref="AP166:AU166"/>
    <mergeCell ref="AV166:BA166"/>
    <mergeCell ref="V167:Y167"/>
    <mergeCell ref="Z167:AE167"/>
    <mergeCell ref="F167:R167"/>
    <mergeCell ref="S167:U167"/>
    <mergeCell ref="AF167:AJ167"/>
    <mergeCell ref="AK167:AO167"/>
    <mergeCell ref="AP167:AU167"/>
    <mergeCell ref="AV167:BA167"/>
    <mergeCell ref="V168:Y168"/>
    <mergeCell ref="Z168:AE168"/>
    <mergeCell ref="F168:R168"/>
    <mergeCell ref="S168:U168"/>
    <mergeCell ref="AF168:AJ168"/>
    <mergeCell ref="AK168:AO168"/>
    <mergeCell ref="AP168:AU168"/>
    <mergeCell ref="AV168:BA168"/>
    <mergeCell ref="V169:Y169"/>
    <mergeCell ref="Z169:AE169"/>
    <mergeCell ref="F169:R169"/>
    <mergeCell ref="S169:U169"/>
    <mergeCell ref="AF169:AJ169"/>
    <mergeCell ref="AK169:AO169"/>
    <mergeCell ref="AP169:AU169"/>
    <mergeCell ref="AV169:BA169"/>
    <mergeCell ref="V170:Y170"/>
    <mergeCell ref="Z170:AE170"/>
    <mergeCell ref="F170:R170"/>
    <mergeCell ref="S170:U170"/>
    <mergeCell ref="AF170:AJ170"/>
    <mergeCell ref="AK170:AO170"/>
    <mergeCell ref="AP170:AU170"/>
    <mergeCell ref="AV170:BA170"/>
    <mergeCell ref="V171:Y171"/>
    <mergeCell ref="Z171:AE171"/>
    <mergeCell ref="F171:R171"/>
    <mergeCell ref="S171:U171"/>
    <mergeCell ref="AF171:AJ171"/>
    <mergeCell ref="AK171:AO171"/>
    <mergeCell ref="AP171:AU171"/>
    <mergeCell ref="AV171:BA171"/>
    <mergeCell ref="V172:Y172"/>
    <mergeCell ref="Z172:AE172"/>
    <mergeCell ref="F172:R172"/>
    <mergeCell ref="S172:U172"/>
    <mergeCell ref="AF172:AJ172"/>
    <mergeCell ref="AK172:AO172"/>
    <mergeCell ref="AP172:AU172"/>
    <mergeCell ref="AV172:BA172"/>
    <mergeCell ref="V173:Y173"/>
    <mergeCell ref="Z173:AE173"/>
    <mergeCell ref="F173:R173"/>
    <mergeCell ref="S173:U173"/>
    <mergeCell ref="AF173:AJ173"/>
    <mergeCell ref="AK173:AO173"/>
    <mergeCell ref="AP173:AU173"/>
    <mergeCell ref="AV173:BA173"/>
    <mergeCell ref="V174:Y174"/>
    <mergeCell ref="Z174:AE174"/>
    <mergeCell ref="F174:R174"/>
    <mergeCell ref="S174:U174"/>
    <mergeCell ref="AF174:AJ174"/>
    <mergeCell ref="AK174:AO174"/>
    <mergeCell ref="AP174:AU174"/>
    <mergeCell ref="AV174:BA174"/>
    <mergeCell ref="V175:Y175"/>
    <mergeCell ref="Z175:AE175"/>
    <mergeCell ref="F175:R175"/>
    <mergeCell ref="S175:U175"/>
    <mergeCell ref="AF175:AJ175"/>
    <mergeCell ref="AK175:AO175"/>
    <mergeCell ref="AP175:AU175"/>
    <mergeCell ref="AV175:BA175"/>
    <mergeCell ref="V176:Y176"/>
    <mergeCell ref="Z176:AE176"/>
    <mergeCell ref="F176:R176"/>
    <mergeCell ref="S176:U176"/>
    <mergeCell ref="AF176:AJ176"/>
    <mergeCell ref="AK176:AO176"/>
    <mergeCell ref="AP176:AU176"/>
    <mergeCell ref="AV176:BA176"/>
    <mergeCell ref="V177:Y177"/>
    <mergeCell ref="Z177:AE177"/>
    <mergeCell ref="F177:R177"/>
    <mergeCell ref="S177:U177"/>
    <mergeCell ref="AF177:AJ177"/>
    <mergeCell ref="AK177:AO177"/>
    <mergeCell ref="AP177:AU177"/>
    <mergeCell ref="AV177:BA177"/>
    <mergeCell ref="V178:Y178"/>
    <mergeCell ref="Z178:AE178"/>
    <mergeCell ref="F178:R178"/>
    <mergeCell ref="S178:U178"/>
    <mergeCell ref="AF178:AJ178"/>
    <mergeCell ref="AK178:AO178"/>
    <mergeCell ref="AP178:AU178"/>
    <mergeCell ref="AV178:BA178"/>
    <mergeCell ref="V179:Y179"/>
    <mergeCell ref="Z179:AE179"/>
    <mergeCell ref="F179:R179"/>
    <mergeCell ref="S179:U179"/>
    <mergeCell ref="AF179:AJ179"/>
    <mergeCell ref="AK179:AO179"/>
    <mergeCell ref="AP179:AU179"/>
    <mergeCell ref="AV179:BA179"/>
    <mergeCell ref="V180:Y180"/>
    <mergeCell ref="Z180:AE180"/>
    <mergeCell ref="F180:R180"/>
    <mergeCell ref="S180:U180"/>
    <mergeCell ref="AF180:AJ180"/>
    <mergeCell ref="AK180:AO180"/>
    <mergeCell ref="AP180:AU180"/>
    <mergeCell ref="AV180:BA180"/>
    <mergeCell ref="V181:Y181"/>
    <mergeCell ref="Z181:AE181"/>
    <mergeCell ref="F181:R181"/>
    <mergeCell ref="S181:U181"/>
    <mergeCell ref="AF181:AJ181"/>
    <mergeCell ref="AK181:AO181"/>
    <mergeCell ref="AP181:AU181"/>
    <mergeCell ref="AV181:BA181"/>
    <mergeCell ref="V182:Y182"/>
    <mergeCell ref="Z182:AE182"/>
    <mergeCell ref="F182:R182"/>
    <mergeCell ref="S182:U182"/>
    <mergeCell ref="AF182:AJ182"/>
    <mergeCell ref="AK182:AO182"/>
    <mergeCell ref="AP182:AU182"/>
    <mergeCell ref="AV182:BA182"/>
    <mergeCell ref="V183:Y183"/>
    <mergeCell ref="Z183:AE183"/>
    <mergeCell ref="F183:R183"/>
    <mergeCell ref="S183:U183"/>
    <mergeCell ref="AF183:AJ183"/>
    <mergeCell ref="AK183:AO183"/>
    <mergeCell ref="AP183:AU183"/>
    <mergeCell ref="AV183:BA183"/>
    <mergeCell ref="V184:Y184"/>
    <mergeCell ref="Z184:AE184"/>
    <mergeCell ref="F184:R184"/>
    <mergeCell ref="S184:U184"/>
    <mergeCell ref="AF184:AJ184"/>
    <mergeCell ref="AK184:AO184"/>
    <mergeCell ref="AP184:AU184"/>
    <mergeCell ref="AV184:BA184"/>
    <mergeCell ref="V185:Y185"/>
    <mergeCell ref="Z185:AE185"/>
    <mergeCell ref="F185:R185"/>
    <mergeCell ref="S185:U185"/>
    <mergeCell ref="AF185:AJ185"/>
    <mergeCell ref="AK185:AO185"/>
    <mergeCell ref="AP185:AU185"/>
    <mergeCell ref="AV185:BA185"/>
    <mergeCell ref="V186:Y186"/>
    <mergeCell ref="Z186:AE186"/>
    <mergeCell ref="F186:R186"/>
    <mergeCell ref="S186:U186"/>
    <mergeCell ref="AF186:AJ186"/>
    <mergeCell ref="AK186:AO186"/>
    <mergeCell ref="AP186:AU186"/>
    <mergeCell ref="AV186:BA186"/>
    <mergeCell ref="V187:Y187"/>
    <mergeCell ref="Z187:AE187"/>
    <mergeCell ref="F187:R187"/>
    <mergeCell ref="S187:U187"/>
    <mergeCell ref="AF187:AJ187"/>
    <mergeCell ref="AK187:AO187"/>
    <mergeCell ref="AP187:AU187"/>
    <mergeCell ref="AV187:BA187"/>
    <mergeCell ref="V188:Y188"/>
    <mergeCell ref="Z188:AE188"/>
    <mergeCell ref="F188:R188"/>
    <mergeCell ref="S188:U188"/>
    <mergeCell ref="AF188:AJ188"/>
    <mergeCell ref="AK188:AO188"/>
    <mergeCell ref="AP188:AU188"/>
    <mergeCell ref="AV188:BA188"/>
    <mergeCell ref="V189:Y189"/>
    <mergeCell ref="Z189:AE189"/>
    <mergeCell ref="F189:R189"/>
    <mergeCell ref="S189:U189"/>
    <mergeCell ref="AF189:AJ189"/>
    <mergeCell ref="AK189:AO189"/>
    <mergeCell ref="AP189:AU189"/>
    <mergeCell ref="AV189:BA189"/>
    <mergeCell ref="V190:Y190"/>
    <mergeCell ref="Z190:AE190"/>
    <mergeCell ref="F190:R190"/>
    <mergeCell ref="S190:U190"/>
    <mergeCell ref="AF190:AJ190"/>
    <mergeCell ref="AK190:AO190"/>
    <mergeCell ref="AP190:AU190"/>
    <mergeCell ref="AV190:BA190"/>
    <mergeCell ref="V191:Y191"/>
    <mergeCell ref="Z191:AE191"/>
    <mergeCell ref="F191:R191"/>
    <mergeCell ref="S191:U191"/>
    <mergeCell ref="AF191:AJ191"/>
    <mergeCell ref="AK191:AO191"/>
    <mergeCell ref="AP191:AU191"/>
    <mergeCell ref="AV191:BA191"/>
    <mergeCell ref="V192:Y192"/>
    <mergeCell ref="Z192:AE192"/>
    <mergeCell ref="F192:R192"/>
    <mergeCell ref="S192:U192"/>
    <mergeCell ref="AF192:AJ192"/>
    <mergeCell ref="AK192:AO192"/>
    <mergeCell ref="AP192:AU192"/>
    <mergeCell ref="AV192:BA192"/>
    <mergeCell ref="V193:Y193"/>
    <mergeCell ref="Z193:AE193"/>
    <mergeCell ref="F193:R193"/>
    <mergeCell ref="S193:U193"/>
    <mergeCell ref="AF193:AJ193"/>
    <mergeCell ref="AK193:AO193"/>
    <mergeCell ref="AP193:AU193"/>
    <mergeCell ref="AV193:BA193"/>
    <mergeCell ref="V194:Y194"/>
    <mergeCell ref="Z194:AE194"/>
    <mergeCell ref="F194:R194"/>
    <mergeCell ref="S194:U194"/>
    <mergeCell ref="AF194:AJ194"/>
    <mergeCell ref="AK194:AO194"/>
    <mergeCell ref="AP194:AU194"/>
    <mergeCell ref="AV194:BA194"/>
    <mergeCell ref="V195:Y195"/>
    <mergeCell ref="Z195:AE195"/>
    <mergeCell ref="F195:R195"/>
    <mergeCell ref="S195:U195"/>
    <mergeCell ref="AF195:AJ195"/>
    <mergeCell ref="AK195:AO195"/>
    <mergeCell ref="AP195:AU195"/>
    <mergeCell ref="AV195:BA195"/>
    <mergeCell ref="V196:Y196"/>
    <mergeCell ref="Z196:AE196"/>
    <mergeCell ref="F196:R196"/>
    <mergeCell ref="S196:U196"/>
    <mergeCell ref="AF196:AJ196"/>
    <mergeCell ref="AK196:AO196"/>
    <mergeCell ref="AP196:AU196"/>
    <mergeCell ref="AV196:BA196"/>
    <mergeCell ref="V197:Y197"/>
    <mergeCell ref="Z197:AE197"/>
    <mergeCell ref="F197:R197"/>
    <mergeCell ref="S197:U197"/>
    <mergeCell ref="AF197:AJ197"/>
    <mergeCell ref="AK197:AO197"/>
    <mergeCell ref="AP197:AU197"/>
    <mergeCell ref="AV197:BA197"/>
    <mergeCell ref="V198:Y198"/>
    <mergeCell ref="Z198:AE198"/>
    <mergeCell ref="F198:R198"/>
    <mergeCell ref="S198:U198"/>
    <mergeCell ref="AF198:AJ198"/>
    <mergeCell ref="AK198:AO198"/>
    <mergeCell ref="AP198:AU198"/>
    <mergeCell ref="AV198:BA198"/>
    <mergeCell ref="V199:Y199"/>
    <mergeCell ref="Z199:AE199"/>
    <mergeCell ref="F199:R199"/>
    <mergeCell ref="S199:U199"/>
    <mergeCell ref="AF199:AJ199"/>
    <mergeCell ref="AK199:AO199"/>
    <mergeCell ref="AP199:AU199"/>
    <mergeCell ref="AV199:BA199"/>
    <mergeCell ref="V200:Y200"/>
    <mergeCell ref="Z200:AE200"/>
    <mergeCell ref="F200:R200"/>
    <mergeCell ref="S200:U200"/>
    <mergeCell ref="AF200:AJ200"/>
    <mergeCell ref="AK200:AO200"/>
    <mergeCell ref="AP200:AU200"/>
    <mergeCell ref="AV200:BA200"/>
    <mergeCell ref="V201:Y201"/>
    <mergeCell ref="Z201:AE201"/>
    <mergeCell ref="F201:R201"/>
    <mergeCell ref="S201:U201"/>
    <mergeCell ref="AF201:AJ201"/>
    <mergeCell ref="AK201:AO201"/>
    <mergeCell ref="AP201:AU201"/>
    <mergeCell ref="AV201:BA201"/>
    <mergeCell ref="V202:Y202"/>
    <mergeCell ref="Z202:AE202"/>
    <mergeCell ref="F202:R202"/>
    <mergeCell ref="S202:U202"/>
    <mergeCell ref="AF202:AJ202"/>
    <mergeCell ref="AK202:AO202"/>
    <mergeCell ref="AP202:AU202"/>
    <mergeCell ref="AV202:BA202"/>
    <mergeCell ref="V203:Y203"/>
    <mergeCell ref="Z203:AE203"/>
    <mergeCell ref="F203:R203"/>
    <mergeCell ref="S203:U203"/>
    <mergeCell ref="AF203:AJ203"/>
    <mergeCell ref="AK203:AO203"/>
    <mergeCell ref="AP203:AU203"/>
    <mergeCell ref="AV203:BA203"/>
    <mergeCell ref="AK204:AO204"/>
    <mergeCell ref="AP204:AU204"/>
    <mergeCell ref="AV204:BA204"/>
    <mergeCell ref="V204:Y204"/>
    <mergeCell ref="Z204:AE204"/>
    <mergeCell ref="AK205:AO205"/>
    <mergeCell ref="AP205:AU205"/>
    <mergeCell ref="AV205:BA205"/>
    <mergeCell ref="V205:Y205"/>
    <mergeCell ref="Z205:AE205"/>
    <mergeCell ref="AP206:AU206"/>
    <mergeCell ref="AV206:BA206"/>
    <mergeCell ref="V206:Y206"/>
    <mergeCell ref="Z206:AE206"/>
    <mergeCell ref="AP207:AU207"/>
    <mergeCell ref="AV207:BA207"/>
    <mergeCell ref="V207:Y207"/>
    <mergeCell ref="Z207:AE207"/>
    <mergeCell ref="AK207:AO207"/>
    <mergeCell ref="S207:U207"/>
    <mergeCell ref="AF206:AJ206"/>
    <mergeCell ref="AK206:AO206"/>
    <mergeCell ref="F206:R206"/>
    <mergeCell ref="S206:U206"/>
    <mergeCell ref="F121:R121"/>
    <mergeCell ref="S121:U121"/>
    <mergeCell ref="AF207:AJ207"/>
    <mergeCell ref="AF205:AJ205"/>
    <mergeCell ref="F205:R205"/>
    <mergeCell ref="S205:U205"/>
    <mergeCell ref="AF204:AJ204"/>
    <mergeCell ref="F204:R204"/>
    <mergeCell ref="S204:U204"/>
    <mergeCell ref="F207:R207"/>
    <mergeCell ref="V116:Y116"/>
    <mergeCell ref="Z114:AE114"/>
    <mergeCell ref="Z115:AE115"/>
    <mergeCell ref="Z116:AE116"/>
    <mergeCell ref="F119:R119"/>
    <mergeCell ref="F120:R120"/>
    <mergeCell ref="S120:U120"/>
    <mergeCell ref="M116:U116"/>
    <mergeCell ref="C24:D24"/>
    <mergeCell ref="C21:D21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24:D124"/>
    <mergeCell ref="C125:D125"/>
    <mergeCell ref="C123:D123"/>
    <mergeCell ref="C122:D122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204:D204"/>
    <mergeCell ref="C205:D205"/>
    <mergeCell ref="C198:D198"/>
    <mergeCell ref="C199:D199"/>
    <mergeCell ref="C200:D200"/>
    <mergeCell ref="C201:D201"/>
    <mergeCell ref="C213:D213"/>
    <mergeCell ref="C218:D218"/>
    <mergeCell ref="C214:D214"/>
    <mergeCell ref="C215:D215"/>
    <mergeCell ref="C216:D216"/>
    <mergeCell ref="C217:D217"/>
    <mergeCell ref="Y111:AO111"/>
    <mergeCell ref="C210:D210"/>
    <mergeCell ref="C211:D211"/>
    <mergeCell ref="C212:D212"/>
    <mergeCell ref="C206:D206"/>
    <mergeCell ref="C208:D208"/>
    <mergeCell ref="C207:D207"/>
    <mergeCell ref="C209:D209"/>
    <mergeCell ref="C202:D202"/>
    <mergeCell ref="C203:D203"/>
    <mergeCell ref="BE119:BH119"/>
    <mergeCell ref="BE118:BH118"/>
    <mergeCell ref="BE120:BH120"/>
    <mergeCell ref="BE121:BH121"/>
    <mergeCell ref="BE122:BH122"/>
    <mergeCell ref="BE123:BH123"/>
    <mergeCell ref="BE124:BH124"/>
    <mergeCell ref="BE125:BH125"/>
    <mergeCell ref="BE126:BH126"/>
    <mergeCell ref="BE127:BH127"/>
    <mergeCell ref="BE128:BH128"/>
    <mergeCell ref="BE129:BH129"/>
    <mergeCell ref="BE130:BH130"/>
    <mergeCell ref="BE131:BH131"/>
    <mergeCell ref="BE132:BH132"/>
    <mergeCell ref="BE133:BH133"/>
    <mergeCell ref="BE134:BH134"/>
    <mergeCell ref="BE135:BH135"/>
    <mergeCell ref="BE136:BH136"/>
    <mergeCell ref="BE137:BH137"/>
    <mergeCell ref="BE138:BH138"/>
    <mergeCell ref="BE139:BH139"/>
    <mergeCell ref="BE140:BH140"/>
    <mergeCell ref="BE141:BH141"/>
    <mergeCell ref="BE142:BH142"/>
    <mergeCell ref="BE143:BH143"/>
    <mergeCell ref="BE144:BH144"/>
    <mergeCell ref="BE145:BH145"/>
    <mergeCell ref="BE146:BH146"/>
    <mergeCell ref="BE147:BH147"/>
    <mergeCell ref="BE148:BH148"/>
    <mergeCell ref="BE149:BH149"/>
    <mergeCell ref="BE150:BH150"/>
    <mergeCell ref="BE151:BH151"/>
    <mergeCell ref="BE152:BH152"/>
    <mergeCell ref="BE153:BH153"/>
    <mergeCell ref="BE154:BH154"/>
    <mergeCell ref="BE155:BH155"/>
    <mergeCell ref="BE156:BH156"/>
    <mergeCell ref="BE157:BH157"/>
    <mergeCell ref="BE158:BH158"/>
    <mergeCell ref="BE159:BH159"/>
    <mergeCell ref="BE160:BH160"/>
    <mergeCell ref="BE161:BH161"/>
    <mergeCell ref="BE162:BH162"/>
    <mergeCell ref="BE163:BH163"/>
    <mergeCell ref="BE164:BH164"/>
    <mergeCell ref="BE165:BH165"/>
    <mergeCell ref="BE166:BH166"/>
    <mergeCell ref="BE167:BH167"/>
    <mergeCell ref="BE168:BH168"/>
    <mergeCell ref="BE169:BH169"/>
    <mergeCell ref="BE170:BH170"/>
    <mergeCell ref="BE171:BH171"/>
    <mergeCell ref="BE172:BH172"/>
    <mergeCell ref="BE173:BH173"/>
    <mergeCell ref="BE174:BH174"/>
    <mergeCell ref="BE175:BH175"/>
    <mergeCell ref="BE176:BH176"/>
    <mergeCell ref="BE177:BH177"/>
    <mergeCell ref="BE178:BH178"/>
    <mergeCell ref="BE179:BH179"/>
    <mergeCell ref="BE180:BH180"/>
    <mergeCell ref="BE181:BH181"/>
    <mergeCell ref="BE182:BH182"/>
    <mergeCell ref="BE183:BH183"/>
    <mergeCell ref="BE184:BH184"/>
    <mergeCell ref="BE185:BH185"/>
    <mergeCell ref="BE186:BH186"/>
    <mergeCell ref="BE187:BH187"/>
    <mergeCell ref="BE188:BH188"/>
    <mergeCell ref="BE189:BH189"/>
    <mergeCell ref="BE190:BH190"/>
    <mergeCell ref="BE191:BH191"/>
    <mergeCell ref="BE192:BH192"/>
    <mergeCell ref="BE193:BH193"/>
    <mergeCell ref="BE194:BH194"/>
    <mergeCell ref="BE195:BH195"/>
    <mergeCell ref="BE196:BH196"/>
    <mergeCell ref="BE197:BH197"/>
    <mergeCell ref="BE198:BH198"/>
    <mergeCell ref="BE199:BH199"/>
    <mergeCell ref="BE200:BH200"/>
    <mergeCell ref="BE201:BH201"/>
    <mergeCell ref="BE202:BH202"/>
    <mergeCell ref="BE203:BH203"/>
    <mergeCell ref="BE204:BH204"/>
    <mergeCell ref="BE205:BH205"/>
    <mergeCell ref="BE206:BH206"/>
    <mergeCell ref="BE207:BH207"/>
    <mergeCell ref="BE208:BH208"/>
    <mergeCell ref="BE209:BH209"/>
    <mergeCell ref="AL3:BA3"/>
    <mergeCell ref="BE218:BH218"/>
    <mergeCell ref="BE214:BH214"/>
    <mergeCell ref="BE215:BH215"/>
    <mergeCell ref="BE216:BH216"/>
    <mergeCell ref="BE217:BH217"/>
    <mergeCell ref="BE210:BH210"/>
    <mergeCell ref="BE211:BH211"/>
    <mergeCell ref="BE212:BH212"/>
    <mergeCell ref="BE213:BH213"/>
  </mergeCells>
  <conditionalFormatting sqref="V119:Y218">
    <cfRule type="expression" priority="1" dxfId="0" stopIfTrue="1">
      <formula>$V119&lt;&gt;$BE119</formula>
    </cfRule>
  </conditionalFormatting>
  <conditionalFormatting sqref="AH226:AN245">
    <cfRule type="expression" priority="2" dxfId="0" stopIfTrue="1">
      <formula>$AH226&lt;&gt;($W226*$AB226)</formula>
    </cfRule>
  </conditionalFormatting>
  <dataValidations count="3">
    <dataValidation type="custom" allowBlank="1" showInputMessage="1" showErrorMessage="1" error="Angabe unzulässig!&#10;Der eingegebeneWert ist höher als der unter Ziff. 1 erfasste Anbauumfang der Kultur!" sqref="S119:U218">
      <formula1>S119&lt;=Y11</formula1>
    </dataValidation>
    <dataValidation type="custom" allowBlank="1" showInputMessage="1" showErrorMessage="1" error="nur Werte zwischen 800 bis 956 zugelassen.&#10;(siehe Verfahrensnummern Tabelle 1)&#10;" sqref="C11:D110">
      <formula1>AND(C11&gt;=800,C11&lt;=956)</formula1>
    </dataValidation>
    <dataValidation type="custom" allowBlank="1" showInputMessage="1" showErrorMessage="1" error="es sind nur Werte zwischen 1 bis 49 zulässig!&#10;(siehe Verfahrensnummern Tabelle 2)&#10;" sqref="D226:D245">
      <formula1>AND(D226&lt;=49,D226&gt;=1)</formula1>
    </dataValidation>
  </dataValidations>
  <printOptions/>
  <pageMargins left="0.590551181102362" right="0.196850393700787" top="0.590551181102362" bottom="0.393700787401575" header="0.511811023622047" footer="0.11811023622047198"/>
  <pageSetup fitToHeight="5" fitToWidth="1" horizontalDpi="600" verticalDpi="600" orientation="portrait" paperSize="9" scale="72" r:id="rId3"/>
  <headerFooter alignWithMargins="0">
    <oddFooter>&amp;LLEL Schw. Gmünd; Abt. II (WS;Kr)&amp;C&amp;F&amp;Rgedruckt am: &amp;D</oddFooter>
  </headerFooter>
  <rowBreaks count="1" manualBreakCount="1">
    <brk id="22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AH527"/>
  <sheetViews>
    <sheetView showGridLines="0" workbookViewId="0" topLeftCell="A1">
      <pane ySplit="10" topLeftCell="BM462" activePane="bottomLeft" state="frozen"/>
      <selection pane="topLeft" activeCell="A1" sqref="A1"/>
      <selection pane="bottomLeft" activeCell="A459" sqref="A459:A480"/>
    </sheetView>
  </sheetViews>
  <sheetFormatPr defaultColWidth="11.421875" defaultRowHeight="12.75" customHeight="1"/>
  <cols>
    <col min="1" max="1" width="1.7109375" style="0" customWidth="1"/>
    <col min="2" max="7" width="4.00390625" style="0" customWidth="1"/>
    <col min="8" max="13" width="4.28125" style="0" customWidth="1"/>
    <col min="14" max="14" width="3.7109375" style="0" customWidth="1"/>
    <col min="15" max="19" width="4.28125" style="0" customWidth="1"/>
    <col min="20" max="20" width="3.7109375" style="0" customWidth="1"/>
    <col min="21" max="25" width="4.28125" style="0" customWidth="1"/>
    <col min="26" max="26" width="3.7109375" style="0" customWidth="1"/>
    <col min="27" max="32" width="4.28125" style="0" customWidth="1"/>
    <col min="33" max="33" width="1.7109375" style="0" customWidth="1"/>
    <col min="34" max="16384" width="3.7109375" style="0" customWidth="1"/>
  </cols>
  <sheetData>
    <row r="1" spans="1:33" ht="29.25" customHeight="1">
      <c r="A1" s="261"/>
      <c r="B1" s="262" t="s">
        <v>606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4"/>
    </row>
    <row r="2" spans="1:33" ht="4.5" customHeight="1" thickBot="1">
      <c r="A2" s="265"/>
      <c r="B2" s="260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66"/>
    </row>
    <row r="3" spans="1:33" ht="19.5" customHeight="1" thickBot="1" thickTop="1">
      <c r="A3" s="265"/>
      <c r="B3" s="260"/>
      <c r="C3" s="259"/>
      <c r="D3" s="259"/>
      <c r="E3" s="259"/>
      <c r="F3" s="259"/>
      <c r="G3" s="259"/>
      <c r="H3" s="640" t="s">
        <v>596</v>
      </c>
      <c r="I3" s="641"/>
      <c r="J3" s="641"/>
      <c r="K3" s="641"/>
      <c r="L3" s="641"/>
      <c r="M3" s="642"/>
      <c r="N3" s="259"/>
      <c r="O3" s="640" t="s">
        <v>600</v>
      </c>
      <c r="P3" s="641"/>
      <c r="Q3" s="641"/>
      <c r="R3" s="641"/>
      <c r="S3" s="642"/>
      <c r="T3" s="259"/>
      <c r="U3" s="640" t="s">
        <v>621</v>
      </c>
      <c r="V3" s="641"/>
      <c r="W3" s="641"/>
      <c r="X3" s="641"/>
      <c r="Y3" s="642"/>
      <c r="Z3" s="259"/>
      <c r="AA3" s="640" t="s">
        <v>603</v>
      </c>
      <c r="AB3" s="641"/>
      <c r="AC3" s="641"/>
      <c r="AD3" s="641"/>
      <c r="AE3" s="641"/>
      <c r="AF3" s="642"/>
      <c r="AG3" s="266"/>
    </row>
    <row r="4" spans="1:33" ht="4.5" customHeight="1" thickBot="1" thickTop="1">
      <c r="A4" s="265"/>
      <c r="B4" s="259"/>
      <c r="C4" s="259"/>
      <c r="D4" s="259"/>
      <c r="E4" s="259"/>
      <c r="F4" s="259"/>
      <c r="G4" s="259"/>
      <c r="H4" s="267"/>
      <c r="I4" s="267"/>
      <c r="J4" s="267"/>
      <c r="K4" s="267"/>
      <c r="L4" s="267"/>
      <c r="M4" s="267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66"/>
    </row>
    <row r="5" spans="1:33" ht="19.5" customHeight="1" thickBot="1" thickTop="1">
      <c r="A5" s="265"/>
      <c r="B5" s="259"/>
      <c r="C5" s="259"/>
      <c r="D5" s="259"/>
      <c r="E5" s="259"/>
      <c r="F5" s="259"/>
      <c r="G5" s="259"/>
      <c r="H5" s="640" t="s">
        <v>597</v>
      </c>
      <c r="I5" s="641"/>
      <c r="J5" s="641"/>
      <c r="K5" s="641"/>
      <c r="L5" s="641"/>
      <c r="M5" s="642"/>
      <c r="N5" s="259"/>
      <c r="O5" s="640" t="s">
        <v>601</v>
      </c>
      <c r="P5" s="641"/>
      <c r="Q5" s="641"/>
      <c r="R5" s="641"/>
      <c r="S5" s="642"/>
      <c r="T5" s="259"/>
      <c r="U5" s="643" t="s">
        <v>13</v>
      </c>
      <c r="V5" s="644"/>
      <c r="W5" s="644"/>
      <c r="X5" s="644"/>
      <c r="Y5" s="645"/>
      <c r="Z5" s="259"/>
      <c r="AA5" s="640" t="s">
        <v>604</v>
      </c>
      <c r="AB5" s="641"/>
      <c r="AC5" s="641"/>
      <c r="AD5" s="641"/>
      <c r="AE5" s="641"/>
      <c r="AF5" s="642"/>
      <c r="AG5" s="266"/>
    </row>
    <row r="6" spans="1:33" ht="4.5" customHeight="1" thickBot="1" thickTop="1">
      <c r="A6" s="265"/>
      <c r="B6" s="259"/>
      <c r="C6" s="259"/>
      <c r="D6" s="259"/>
      <c r="E6" s="259"/>
      <c r="F6" s="259"/>
      <c r="G6" s="259"/>
      <c r="H6" s="267"/>
      <c r="I6" s="267"/>
      <c r="J6" s="267"/>
      <c r="K6" s="267"/>
      <c r="L6" s="267"/>
      <c r="M6" s="267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6"/>
    </row>
    <row r="7" spans="1:33" ht="19.5" customHeight="1" thickBot="1" thickTop="1">
      <c r="A7" s="265"/>
      <c r="B7" s="259"/>
      <c r="C7" s="259"/>
      <c r="D7" s="259"/>
      <c r="E7" s="259"/>
      <c r="F7" s="259"/>
      <c r="G7" s="259"/>
      <c r="H7" s="640" t="s">
        <v>598</v>
      </c>
      <c r="I7" s="641"/>
      <c r="J7" s="641"/>
      <c r="K7" s="641"/>
      <c r="L7" s="641"/>
      <c r="M7" s="642"/>
      <c r="N7" s="259"/>
      <c r="O7" s="640" t="s">
        <v>602</v>
      </c>
      <c r="P7" s="641"/>
      <c r="Q7" s="641"/>
      <c r="R7" s="641"/>
      <c r="S7" s="642"/>
      <c r="T7" s="259"/>
      <c r="U7" s="640" t="s">
        <v>622</v>
      </c>
      <c r="V7" s="641"/>
      <c r="W7" s="641"/>
      <c r="X7" s="641"/>
      <c r="Y7" s="642"/>
      <c r="Z7" s="259"/>
      <c r="AA7" s="640" t="s">
        <v>635</v>
      </c>
      <c r="AB7" s="641"/>
      <c r="AC7" s="641"/>
      <c r="AD7" s="641"/>
      <c r="AE7" s="641"/>
      <c r="AF7" s="642"/>
      <c r="AG7" s="266"/>
    </row>
    <row r="8" spans="1:33" ht="4.5" customHeight="1" thickBot="1" thickTop="1">
      <c r="A8" s="265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66"/>
    </row>
    <row r="9" spans="1:33" ht="19.5" customHeight="1" thickBot="1" thickTop="1">
      <c r="A9" s="265"/>
      <c r="B9" s="259"/>
      <c r="C9" s="259"/>
      <c r="D9" s="259"/>
      <c r="E9" s="259"/>
      <c r="F9" s="259"/>
      <c r="G9" s="259"/>
      <c r="H9" s="640" t="s">
        <v>599</v>
      </c>
      <c r="I9" s="641"/>
      <c r="J9" s="641"/>
      <c r="K9" s="641"/>
      <c r="L9" s="641"/>
      <c r="M9" s="642"/>
      <c r="N9" s="259"/>
      <c r="O9" s="640" t="s">
        <v>624</v>
      </c>
      <c r="P9" s="641"/>
      <c r="Q9" s="641"/>
      <c r="R9" s="641"/>
      <c r="S9" s="642"/>
      <c r="T9" s="259"/>
      <c r="U9" s="640" t="s">
        <v>20</v>
      </c>
      <c r="V9" s="641"/>
      <c r="W9" s="641"/>
      <c r="X9" s="641"/>
      <c r="Y9" s="642"/>
      <c r="Z9" s="259"/>
      <c r="AA9" s="640" t="s">
        <v>605</v>
      </c>
      <c r="AB9" s="641"/>
      <c r="AC9" s="641"/>
      <c r="AD9" s="641"/>
      <c r="AE9" s="641"/>
      <c r="AF9" s="642"/>
      <c r="AG9" s="266"/>
    </row>
    <row r="10" spans="1:33" ht="4.5" customHeight="1" thickTop="1">
      <c r="A10" s="26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69"/>
    </row>
    <row r="11" spans="1:34" ht="12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2"/>
    </row>
    <row r="12" spans="1:34" ht="7.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2"/>
    </row>
    <row r="13" spans="1:33" ht="4.5" customHeight="1" thickBot="1">
      <c r="A13" s="273"/>
      <c r="AG13" s="273"/>
    </row>
    <row r="14" spans="1:33" ht="15" customHeight="1" thickTop="1">
      <c r="A14" s="273"/>
      <c r="B14" s="628" t="s">
        <v>596</v>
      </c>
      <c r="C14" s="629"/>
      <c r="D14" s="629"/>
      <c r="E14" s="629"/>
      <c r="F14" s="629"/>
      <c r="G14" s="630"/>
      <c r="I14" s="274" t="s">
        <v>655</v>
      </c>
      <c r="AG14" s="273"/>
    </row>
    <row r="15" spans="1:33" ht="12.75" customHeight="1">
      <c r="A15" s="273"/>
      <c r="B15" s="631"/>
      <c r="C15" s="632"/>
      <c r="D15" s="632"/>
      <c r="E15" s="632"/>
      <c r="F15" s="632"/>
      <c r="G15" s="633"/>
      <c r="I15" t="s">
        <v>607</v>
      </c>
      <c r="AG15" s="273"/>
    </row>
    <row r="16" spans="1:33" ht="12.75" customHeight="1">
      <c r="A16" s="273"/>
      <c r="B16" s="631"/>
      <c r="C16" s="632"/>
      <c r="D16" s="632"/>
      <c r="E16" s="632"/>
      <c r="F16" s="632"/>
      <c r="G16" s="633"/>
      <c r="I16" t="s">
        <v>41</v>
      </c>
      <c r="AG16" s="273"/>
    </row>
    <row r="17" spans="1:33" ht="12.75" customHeight="1" thickBot="1">
      <c r="A17" s="273"/>
      <c r="B17" s="634"/>
      <c r="C17" s="635"/>
      <c r="D17" s="635"/>
      <c r="E17" s="635"/>
      <c r="F17" s="635"/>
      <c r="G17" s="636"/>
      <c r="K17" s="270" t="s">
        <v>608</v>
      </c>
      <c r="AG17" s="273"/>
    </row>
    <row r="18" spans="1:33" ht="12.75" customHeight="1" thickTop="1">
      <c r="A18" s="273"/>
      <c r="AG18" s="273"/>
    </row>
    <row r="19" spans="1:33" ht="12.75" customHeight="1">
      <c r="A19" s="273"/>
      <c r="I19" s="275" t="s">
        <v>654</v>
      </c>
      <c r="AG19" s="273"/>
    </row>
    <row r="20" spans="1:33" ht="12.75" customHeight="1">
      <c r="A20" s="273"/>
      <c r="I20" t="s">
        <v>42</v>
      </c>
      <c r="AG20" s="273"/>
    </row>
    <row r="21" spans="1:33" ht="12.75" customHeight="1">
      <c r="A21" s="273"/>
      <c r="I21" t="s">
        <v>653</v>
      </c>
      <c r="AG21" s="273"/>
    </row>
    <row r="22" spans="1:33" ht="12.75" customHeight="1">
      <c r="A22" s="273"/>
      <c r="I22" t="s">
        <v>636</v>
      </c>
      <c r="AG22" s="273"/>
    </row>
    <row r="23" spans="1:33" ht="12.75" customHeight="1">
      <c r="A23" s="273"/>
      <c r="I23" t="s">
        <v>609</v>
      </c>
      <c r="AG23" s="273"/>
    </row>
    <row r="24" spans="1:33" ht="12.75" customHeight="1">
      <c r="A24" s="273"/>
      <c r="I24" s="276" t="s">
        <v>157</v>
      </c>
      <c r="AG24" s="273"/>
    </row>
    <row r="25" spans="1:33" ht="12.75" customHeight="1">
      <c r="A25" s="273"/>
      <c r="K25" s="270" t="s">
        <v>610</v>
      </c>
      <c r="AG25" s="273"/>
    </row>
    <row r="26" spans="1:33" ht="12.75" customHeight="1">
      <c r="A26" s="273"/>
      <c r="AG26" s="273"/>
    </row>
    <row r="27" spans="1:33" ht="12.75" customHeight="1">
      <c r="A27" s="273"/>
      <c r="I27" s="277" t="s">
        <v>615</v>
      </c>
      <c r="M27" t="s">
        <v>614</v>
      </c>
      <c r="AG27" s="273"/>
    </row>
    <row r="28" spans="1:33" ht="12.75" customHeight="1">
      <c r="A28" s="273"/>
      <c r="I28" t="s">
        <v>611</v>
      </c>
      <c r="AG28" s="273"/>
    </row>
    <row r="29" spans="1:33" ht="12.75" customHeight="1">
      <c r="A29" s="273"/>
      <c r="I29" t="s">
        <v>612</v>
      </c>
      <c r="AG29" s="273"/>
    </row>
    <row r="30" spans="1:33" ht="12.75" customHeight="1">
      <c r="A30" s="273"/>
      <c r="I30" t="s">
        <v>613</v>
      </c>
      <c r="AG30" s="273"/>
    </row>
    <row r="31" spans="1:33" ht="12.75" customHeight="1">
      <c r="A31" s="273"/>
      <c r="K31" s="270" t="s">
        <v>10</v>
      </c>
      <c r="AG31" s="273"/>
    </row>
    <row r="32" spans="1:33" ht="7.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</row>
    <row r="39" spans="1:34" ht="12.7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</row>
    <row r="40" spans="1:34" ht="7.5" customHeight="1">
      <c r="A40" s="273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2"/>
    </row>
    <row r="41" spans="1:33" ht="4.5" customHeight="1" thickBot="1">
      <c r="A41" s="273"/>
      <c r="AG41" s="273"/>
    </row>
    <row r="42" spans="1:33" ht="15" customHeight="1" thickTop="1">
      <c r="A42" s="273"/>
      <c r="B42" s="628" t="s">
        <v>597</v>
      </c>
      <c r="C42" s="629"/>
      <c r="D42" s="629"/>
      <c r="E42" s="629"/>
      <c r="F42" s="629"/>
      <c r="G42" s="630"/>
      <c r="I42" s="274" t="s">
        <v>655</v>
      </c>
      <c r="AG42" s="273"/>
    </row>
    <row r="43" spans="1:33" ht="12.75" customHeight="1">
      <c r="A43" s="273"/>
      <c r="B43" s="631" t="s">
        <v>617</v>
      </c>
      <c r="C43" s="632"/>
      <c r="D43" s="632"/>
      <c r="E43" s="632"/>
      <c r="F43" s="632"/>
      <c r="G43" s="633"/>
      <c r="I43" t="s">
        <v>616</v>
      </c>
      <c r="AG43" s="273"/>
    </row>
    <row r="44" spans="1:33" ht="12.75" customHeight="1">
      <c r="A44" s="273"/>
      <c r="B44" s="631"/>
      <c r="C44" s="632"/>
      <c r="D44" s="632"/>
      <c r="E44" s="632"/>
      <c r="F44" s="632"/>
      <c r="G44" s="633"/>
      <c r="I44" t="s">
        <v>41</v>
      </c>
      <c r="AG44" s="273"/>
    </row>
    <row r="45" spans="1:33" ht="12.75" customHeight="1" thickBot="1">
      <c r="A45" s="273"/>
      <c r="B45" s="634"/>
      <c r="C45" s="635"/>
      <c r="D45" s="635"/>
      <c r="E45" s="635"/>
      <c r="F45" s="635"/>
      <c r="G45" s="636"/>
      <c r="K45" s="270" t="s">
        <v>608</v>
      </c>
      <c r="AG45" s="273"/>
    </row>
    <row r="46" spans="1:33" ht="12.75" customHeight="1" thickTop="1">
      <c r="A46" s="273"/>
      <c r="B46" t="s">
        <v>627</v>
      </c>
      <c r="K46" s="270"/>
      <c r="AG46" s="273"/>
    </row>
    <row r="47" spans="1:33" ht="12.75" customHeight="1">
      <c r="A47" s="273"/>
      <c r="I47" s="275" t="s">
        <v>654</v>
      </c>
      <c r="AG47" s="273"/>
    </row>
    <row r="48" spans="1:33" ht="12.75" customHeight="1">
      <c r="A48" s="273"/>
      <c r="I48" t="s">
        <v>158</v>
      </c>
      <c r="AG48" s="273"/>
    </row>
    <row r="49" spans="1:33" ht="12.75" customHeight="1">
      <c r="A49" s="273"/>
      <c r="I49" t="s">
        <v>656</v>
      </c>
      <c r="AG49" s="273"/>
    </row>
    <row r="50" spans="1:33" ht="12.75" customHeight="1">
      <c r="A50" s="273"/>
      <c r="I50" t="s">
        <v>637</v>
      </c>
      <c r="AG50" s="273"/>
    </row>
    <row r="51" spans="1:33" ht="12.75" customHeight="1">
      <c r="A51" s="273"/>
      <c r="I51" t="s">
        <v>609</v>
      </c>
      <c r="AG51" s="273"/>
    </row>
    <row r="52" spans="1:33" ht="12.75" customHeight="1">
      <c r="A52" s="273"/>
      <c r="I52" s="276" t="s">
        <v>159</v>
      </c>
      <c r="AG52" s="273"/>
    </row>
    <row r="53" spans="1:33" ht="12.75" customHeight="1">
      <c r="A53" s="273"/>
      <c r="K53" s="270" t="s">
        <v>610</v>
      </c>
      <c r="AG53" s="273"/>
    </row>
    <row r="54" spans="1:33" ht="12.75" customHeight="1">
      <c r="A54" s="273"/>
      <c r="AG54" s="273"/>
    </row>
    <row r="55" spans="1:33" ht="12.75" customHeight="1">
      <c r="A55" s="273"/>
      <c r="I55" s="277" t="s">
        <v>615</v>
      </c>
      <c r="AG55" s="273"/>
    </row>
    <row r="56" spans="1:33" ht="12.75" customHeight="1">
      <c r="A56" s="273"/>
      <c r="AG56" s="273"/>
    </row>
    <row r="57" spans="1:33" ht="12.75" customHeight="1">
      <c r="A57" s="273"/>
      <c r="AG57" s="273"/>
    </row>
    <row r="58" spans="1:33" ht="12.75" customHeight="1">
      <c r="A58" s="273"/>
      <c r="AG58" s="273"/>
    </row>
    <row r="59" spans="1:33" ht="12.75" customHeight="1">
      <c r="A59" s="273"/>
      <c r="AG59" s="273"/>
    </row>
    <row r="60" spans="1:33" ht="7.5" customHeight="1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</row>
    <row r="69" spans="1:34" ht="12.7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2"/>
    </row>
    <row r="70" spans="1:34" ht="7.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2"/>
    </row>
    <row r="71" spans="1:33" ht="4.5" customHeight="1" thickBot="1">
      <c r="A71" s="273"/>
      <c r="AG71" s="273"/>
    </row>
    <row r="72" spans="1:33" ht="15" customHeight="1" thickTop="1">
      <c r="A72" s="273"/>
      <c r="B72" s="628" t="s">
        <v>598</v>
      </c>
      <c r="C72" s="629"/>
      <c r="D72" s="629"/>
      <c r="E72" s="629"/>
      <c r="F72" s="629"/>
      <c r="G72" s="630"/>
      <c r="I72" s="274" t="s">
        <v>655</v>
      </c>
      <c r="AG72" s="273"/>
    </row>
    <row r="73" spans="1:33" ht="12.75" customHeight="1">
      <c r="A73" s="273"/>
      <c r="B73" s="631"/>
      <c r="C73" s="632"/>
      <c r="D73" s="632"/>
      <c r="E73" s="632"/>
      <c r="F73" s="632"/>
      <c r="G73" s="633"/>
      <c r="I73" t="s">
        <v>638</v>
      </c>
      <c r="AG73" s="273"/>
    </row>
    <row r="74" spans="1:33" ht="12.75" customHeight="1">
      <c r="A74" s="273"/>
      <c r="B74" s="631"/>
      <c r="C74" s="632"/>
      <c r="D74" s="632"/>
      <c r="E74" s="632"/>
      <c r="F74" s="632"/>
      <c r="G74" s="633"/>
      <c r="I74" t="s">
        <v>41</v>
      </c>
      <c r="AG74" s="273"/>
    </row>
    <row r="75" spans="1:33" ht="12.75" customHeight="1" thickBot="1">
      <c r="A75" s="273"/>
      <c r="B75" s="634"/>
      <c r="C75" s="635"/>
      <c r="D75" s="635"/>
      <c r="E75" s="635"/>
      <c r="F75" s="635"/>
      <c r="G75" s="636"/>
      <c r="K75" s="270" t="s">
        <v>608</v>
      </c>
      <c r="AG75" s="273"/>
    </row>
    <row r="76" spans="1:33" ht="12.75" customHeight="1" thickTop="1">
      <c r="A76" s="273"/>
      <c r="K76" s="270"/>
      <c r="AG76" s="273"/>
    </row>
    <row r="77" spans="1:33" ht="12.75" customHeight="1">
      <c r="A77" s="273"/>
      <c r="I77" s="275" t="s">
        <v>654</v>
      </c>
      <c r="AG77" s="273"/>
    </row>
    <row r="78" spans="1:33" ht="12.75" customHeight="1">
      <c r="A78" s="273"/>
      <c r="I78" t="s">
        <v>657</v>
      </c>
      <c r="AG78" s="273"/>
    </row>
    <row r="79" spans="1:33" ht="12.75" customHeight="1">
      <c r="A79" s="273"/>
      <c r="I79" t="s">
        <v>653</v>
      </c>
      <c r="AG79" s="273"/>
    </row>
    <row r="80" spans="1:33" ht="12.75" customHeight="1">
      <c r="A80" s="273"/>
      <c r="I80" t="s">
        <v>636</v>
      </c>
      <c r="AG80" s="273"/>
    </row>
    <row r="81" spans="1:33" ht="12.75" customHeight="1">
      <c r="A81" s="273"/>
      <c r="I81" t="s">
        <v>609</v>
      </c>
      <c r="AG81" s="273"/>
    </row>
    <row r="82" spans="1:33" ht="12.75" customHeight="1">
      <c r="A82" s="273"/>
      <c r="I82" s="276" t="s">
        <v>157</v>
      </c>
      <c r="AG82" s="273"/>
    </row>
    <row r="83" spans="1:33" ht="12.75" customHeight="1">
      <c r="A83" s="273"/>
      <c r="K83" s="270" t="s">
        <v>610</v>
      </c>
      <c r="AG83" s="273"/>
    </row>
    <row r="84" spans="1:33" ht="12.75" customHeight="1">
      <c r="A84" s="273"/>
      <c r="AG84" s="273"/>
    </row>
    <row r="85" spans="1:33" ht="12.75" customHeight="1">
      <c r="A85" s="273"/>
      <c r="I85" s="277" t="s">
        <v>615</v>
      </c>
      <c r="AG85" s="273"/>
    </row>
    <row r="86" spans="1:33" ht="12.75" customHeight="1">
      <c r="A86" s="273"/>
      <c r="AG86" s="273"/>
    </row>
    <row r="87" spans="1:33" ht="12.75" customHeight="1">
      <c r="A87" s="273"/>
      <c r="AG87" s="273"/>
    </row>
    <row r="88" spans="1:33" ht="12.75" customHeight="1">
      <c r="A88" s="273"/>
      <c r="AG88" s="273"/>
    </row>
    <row r="89" spans="1:33" ht="12.75" customHeight="1">
      <c r="A89" s="273"/>
      <c r="AG89" s="273"/>
    </row>
    <row r="90" spans="1:33" ht="7.5" customHeight="1">
      <c r="A90" s="27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</row>
    <row r="100" spans="1:34" ht="7.5" customHeight="1">
      <c r="A100" s="273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2"/>
    </row>
    <row r="101" spans="1:33" ht="4.5" customHeight="1" thickBot="1">
      <c r="A101" s="273"/>
      <c r="AG101" s="273"/>
    </row>
    <row r="102" spans="1:33" ht="15" customHeight="1" thickTop="1">
      <c r="A102" s="273"/>
      <c r="B102" s="628" t="s">
        <v>599</v>
      </c>
      <c r="C102" s="629"/>
      <c r="D102" s="629"/>
      <c r="E102" s="629"/>
      <c r="F102" s="629"/>
      <c r="G102" s="630"/>
      <c r="I102" s="274" t="s">
        <v>655</v>
      </c>
      <c r="AG102" s="273"/>
    </row>
    <row r="103" spans="1:33" ht="12.75" customHeight="1">
      <c r="A103" s="273"/>
      <c r="B103" s="631"/>
      <c r="C103" s="632"/>
      <c r="D103" s="632"/>
      <c r="E103" s="632"/>
      <c r="F103" s="632"/>
      <c r="G103" s="633"/>
      <c r="I103" t="s">
        <v>619</v>
      </c>
      <c r="AG103" s="273"/>
    </row>
    <row r="104" spans="1:33" ht="12.75" customHeight="1">
      <c r="A104" s="273"/>
      <c r="B104" s="631"/>
      <c r="C104" s="632"/>
      <c r="D104" s="632"/>
      <c r="E104" s="632"/>
      <c r="F104" s="632"/>
      <c r="G104" s="633"/>
      <c r="I104" t="s">
        <v>41</v>
      </c>
      <c r="AG104" s="273"/>
    </row>
    <row r="105" spans="1:33" ht="12.75" customHeight="1" thickBot="1">
      <c r="A105" s="273"/>
      <c r="B105" s="634"/>
      <c r="C105" s="635"/>
      <c r="D105" s="635"/>
      <c r="E105" s="635"/>
      <c r="F105" s="635"/>
      <c r="G105" s="636"/>
      <c r="K105" s="270" t="s">
        <v>608</v>
      </c>
      <c r="AG105" s="273"/>
    </row>
    <row r="106" spans="1:33" ht="12.75" customHeight="1" thickTop="1">
      <c r="A106" s="273"/>
      <c r="K106" s="270"/>
      <c r="AG106" s="273"/>
    </row>
    <row r="107" spans="1:33" ht="12.75" customHeight="1">
      <c r="A107" s="273"/>
      <c r="I107" s="275" t="s">
        <v>654</v>
      </c>
      <c r="AG107" s="273"/>
    </row>
    <row r="108" spans="1:33" ht="12.75" customHeight="1">
      <c r="A108" s="273"/>
      <c r="I108" t="s">
        <v>620</v>
      </c>
      <c r="AG108" s="273"/>
    </row>
    <row r="109" spans="1:33" ht="12.75" customHeight="1">
      <c r="A109" s="273"/>
      <c r="I109" t="s">
        <v>658</v>
      </c>
      <c r="AG109" s="273"/>
    </row>
    <row r="110" spans="1:33" ht="12.75" customHeight="1">
      <c r="A110" s="273"/>
      <c r="I110" t="s">
        <v>640</v>
      </c>
      <c r="AG110" s="273"/>
    </row>
    <row r="111" spans="1:33" ht="12.75" customHeight="1">
      <c r="A111" s="273"/>
      <c r="I111" s="270" t="s">
        <v>641</v>
      </c>
      <c r="AG111" s="273"/>
    </row>
    <row r="112" spans="1:33" ht="12.75" customHeight="1">
      <c r="A112" s="273"/>
      <c r="AG112" s="273"/>
    </row>
    <row r="113" spans="1:33" ht="12.75" customHeight="1">
      <c r="A113" s="273"/>
      <c r="I113" s="277" t="s">
        <v>615</v>
      </c>
      <c r="AG113" s="273"/>
    </row>
    <row r="114" spans="1:33" ht="12.75" customHeight="1">
      <c r="A114" s="273"/>
      <c r="AG114" s="273"/>
    </row>
    <row r="115" spans="1:33" ht="12.75" customHeight="1">
      <c r="A115" s="273"/>
      <c r="AG115" s="273"/>
    </row>
    <row r="116" spans="1:33" ht="12.75" customHeight="1">
      <c r="A116" s="273"/>
      <c r="AG116" s="273"/>
    </row>
    <row r="117" spans="1:33" ht="12.75" customHeight="1">
      <c r="A117" s="273"/>
      <c r="AG117" s="273"/>
    </row>
    <row r="118" spans="1:33" ht="12.75" customHeight="1">
      <c r="A118" s="273"/>
      <c r="AG118" s="273"/>
    </row>
    <row r="119" spans="1:33" ht="12.75" customHeight="1">
      <c r="A119" s="273"/>
      <c r="AG119" s="273"/>
    </row>
    <row r="120" spans="1:33" ht="7.5" customHeight="1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</row>
    <row r="130" spans="1:34" ht="7.5" customHeight="1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2"/>
    </row>
    <row r="131" spans="1:33" ht="4.5" customHeight="1" thickBot="1">
      <c r="A131" s="273"/>
      <c r="AG131" s="273"/>
    </row>
    <row r="132" spans="1:33" ht="15" customHeight="1" thickTop="1">
      <c r="A132" s="273"/>
      <c r="B132" s="628" t="s">
        <v>600</v>
      </c>
      <c r="C132" s="629"/>
      <c r="D132" s="629"/>
      <c r="E132" s="629"/>
      <c r="F132" s="629"/>
      <c r="G132" s="630"/>
      <c r="I132" s="274" t="s">
        <v>655</v>
      </c>
      <c r="AG132" s="273"/>
    </row>
    <row r="133" spans="1:33" ht="12.75" customHeight="1">
      <c r="A133" s="273"/>
      <c r="B133" s="631"/>
      <c r="C133" s="632"/>
      <c r="D133" s="632"/>
      <c r="E133" s="632"/>
      <c r="F133" s="632"/>
      <c r="G133" s="633"/>
      <c r="I133" t="s">
        <v>625</v>
      </c>
      <c r="AG133" s="273"/>
    </row>
    <row r="134" spans="1:33" ht="12.75" customHeight="1">
      <c r="A134" s="273"/>
      <c r="B134" s="631"/>
      <c r="C134" s="632"/>
      <c r="D134" s="632"/>
      <c r="E134" s="632"/>
      <c r="F134" s="632"/>
      <c r="G134" s="633"/>
      <c r="I134" t="s">
        <v>41</v>
      </c>
      <c r="AG134" s="273"/>
    </row>
    <row r="135" spans="1:33" ht="12.75" customHeight="1" thickBot="1">
      <c r="A135" s="273"/>
      <c r="B135" s="634"/>
      <c r="C135" s="635"/>
      <c r="D135" s="635"/>
      <c r="E135" s="635"/>
      <c r="F135" s="635"/>
      <c r="G135" s="636"/>
      <c r="K135" s="270" t="s">
        <v>608</v>
      </c>
      <c r="AG135" s="273"/>
    </row>
    <row r="136" spans="1:33" ht="12.75" customHeight="1" thickTop="1">
      <c r="A136" s="273"/>
      <c r="K136" s="270"/>
      <c r="AG136" s="273"/>
    </row>
    <row r="137" spans="1:33" ht="12.75" customHeight="1">
      <c r="A137" s="273"/>
      <c r="I137" s="275" t="s">
        <v>654</v>
      </c>
      <c r="AG137" s="273"/>
    </row>
    <row r="138" spans="1:33" ht="12.75" customHeight="1">
      <c r="A138" s="273"/>
      <c r="I138" t="s">
        <v>160</v>
      </c>
      <c r="AG138" s="273"/>
    </row>
    <row r="139" spans="1:33" ht="12.75" customHeight="1">
      <c r="A139" s="273"/>
      <c r="I139" t="s">
        <v>653</v>
      </c>
      <c r="AG139" s="273"/>
    </row>
    <row r="140" spans="1:33" ht="12.75" customHeight="1">
      <c r="A140" s="273"/>
      <c r="I140" t="s">
        <v>636</v>
      </c>
      <c r="AG140" s="273"/>
    </row>
    <row r="141" spans="1:33" ht="12.75" customHeight="1">
      <c r="A141" s="273"/>
      <c r="I141" t="s">
        <v>609</v>
      </c>
      <c r="AG141" s="273"/>
    </row>
    <row r="142" spans="1:33" ht="12.75" customHeight="1">
      <c r="A142" s="273"/>
      <c r="I142" s="276" t="s">
        <v>157</v>
      </c>
      <c r="AG142" s="273"/>
    </row>
    <row r="143" spans="1:33" ht="12.75" customHeight="1">
      <c r="A143" s="273"/>
      <c r="K143" s="270" t="s">
        <v>610</v>
      </c>
      <c r="AG143" s="273"/>
    </row>
    <row r="144" spans="1:33" ht="12.75" customHeight="1">
      <c r="A144" s="273"/>
      <c r="AG144" s="273"/>
    </row>
    <row r="145" spans="1:33" ht="12.75" customHeight="1">
      <c r="A145" s="273"/>
      <c r="I145" s="277" t="s">
        <v>615</v>
      </c>
      <c r="M145" t="s">
        <v>614</v>
      </c>
      <c r="AG145" s="273"/>
    </row>
    <row r="146" spans="1:33" ht="12.75" customHeight="1">
      <c r="A146" s="273"/>
      <c r="I146" t="s">
        <v>611</v>
      </c>
      <c r="AG146" s="273"/>
    </row>
    <row r="147" spans="1:33" ht="12.75" customHeight="1">
      <c r="A147" s="273"/>
      <c r="I147" t="s">
        <v>612</v>
      </c>
      <c r="AG147" s="273"/>
    </row>
    <row r="148" spans="1:33" ht="12.75" customHeight="1">
      <c r="A148" s="273"/>
      <c r="I148" t="s">
        <v>613</v>
      </c>
      <c r="AG148" s="273"/>
    </row>
    <row r="149" spans="1:33" ht="12.75" customHeight="1">
      <c r="A149" s="273"/>
      <c r="K149" s="270" t="s">
        <v>10</v>
      </c>
      <c r="AG149" s="273"/>
    </row>
    <row r="150" spans="1:33" ht="7.5" customHeight="1">
      <c r="A150" s="273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</row>
    <row r="160" spans="1:34" ht="7.5" customHeight="1">
      <c r="A160" s="273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2"/>
    </row>
    <row r="161" spans="1:33" ht="4.5" customHeight="1" thickBot="1">
      <c r="A161" s="273"/>
      <c r="AG161" s="273"/>
    </row>
    <row r="162" spans="1:33" ht="15" customHeight="1" thickTop="1">
      <c r="A162" s="273"/>
      <c r="B162" s="628" t="s">
        <v>601</v>
      </c>
      <c r="C162" s="629"/>
      <c r="D162" s="629"/>
      <c r="E162" s="629"/>
      <c r="F162" s="629"/>
      <c r="G162" s="630"/>
      <c r="I162" s="274" t="s">
        <v>655</v>
      </c>
      <c r="AG162" s="273"/>
    </row>
    <row r="163" spans="1:33" ht="12.75" customHeight="1">
      <c r="A163" s="273"/>
      <c r="B163" s="631"/>
      <c r="C163" s="632"/>
      <c r="D163" s="632"/>
      <c r="E163" s="632"/>
      <c r="F163" s="632"/>
      <c r="G163" s="633"/>
      <c r="I163" t="s">
        <v>626</v>
      </c>
      <c r="AG163" s="273"/>
    </row>
    <row r="164" spans="1:33" ht="12.75" customHeight="1">
      <c r="A164" s="273"/>
      <c r="B164" s="631"/>
      <c r="C164" s="632"/>
      <c r="D164" s="632"/>
      <c r="E164" s="632"/>
      <c r="F164" s="632"/>
      <c r="G164" s="633"/>
      <c r="I164" t="s">
        <v>41</v>
      </c>
      <c r="AG164" s="273"/>
    </row>
    <row r="165" spans="1:33" ht="12.75" customHeight="1" thickBot="1">
      <c r="A165" s="273"/>
      <c r="B165" s="634"/>
      <c r="C165" s="635"/>
      <c r="D165" s="635"/>
      <c r="E165" s="635"/>
      <c r="F165" s="635"/>
      <c r="G165" s="636"/>
      <c r="K165" s="270" t="s">
        <v>608</v>
      </c>
      <c r="AG165" s="273"/>
    </row>
    <row r="166" spans="1:33" ht="12.75" customHeight="1" thickTop="1">
      <c r="A166" s="273"/>
      <c r="K166" s="270"/>
      <c r="AG166" s="273"/>
    </row>
    <row r="167" spans="1:33" ht="12.75" customHeight="1">
      <c r="A167" s="273"/>
      <c r="I167" s="275" t="s">
        <v>654</v>
      </c>
      <c r="AG167" s="273"/>
    </row>
    <row r="168" spans="1:33" ht="12.75" customHeight="1">
      <c r="A168" s="273"/>
      <c r="I168" t="s">
        <v>642</v>
      </c>
      <c r="AG168" s="273"/>
    </row>
    <row r="169" spans="1:33" ht="12.75" customHeight="1">
      <c r="A169" s="273"/>
      <c r="I169" t="s">
        <v>643</v>
      </c>
      <c r="AG169" s="273"/>
    </row>
    <row r="170" spans="1:33" ht="12.75" customHeight="1">
      <c r="A170" s="273"/>
      <c r="I170" t="s">
        <v>644</v>
      </c>
      <c r="AG170" s="273"/>
    </row>
    <row r="171" spans="1:33" ht="12.75" customHeight="1">
      <c r="A171" s="273"/>
      <c r="I171" s="270" t="s">
        <v>641</v>
      </c>
      <c r="AG171" s="273"/>
    </row>
    <row r="172" spans="1:33" ht="12.75" customHeight="1">
      <c r="A172" s="273"/>
      <c r="AG172" s="273"/>
    </row>
    <row r="173" spans="1:33" ht="12.75" customHeight="1">
      <c r="A173" s="273"/>
      <c r="I173" s="277" t="s">
        <v>615</v>
      </c>
      <c r="AG173" s="273"/>
    </row>
    <row r="174" spans="1:33" ht="12.75" customHeight="1">
      <c r="A174" s="273"/>
      <c r="AG174" s="273"/>
    </row>
    <row r="175" spans="1:33" ht="12.75" customHeight="1">
      <c r="A175" s="273"/>
      <c r="AG175" s="273"/>
    </row>
    <row r="176" spans="1:33" ht="12.75" customHeight="1">
      <c r="A176" s="273"/>
      <c r="AG176" s="273"/>
    </row>
    <row r="177" spans="1:33" ht="12.75" customHeight="1">
      <c r="A177" s="273"/>
      <c r="AG177" s="273"/>
    </row>
    <row r="178" spans="1:33" ht="12.75" customHeight="1">
      <c r="A178" s="273"/>
      <c r="AG178" s="273"/>
    </row>
    <row r="179" spans="1:33" ht="12.75" customHeight="1">
      <c r="A179" s="273"/>
      <c r="AG179" s="273"/>
    </row>
    <row r="180" spans="1:33" ht="7.5" customHeight="1">
      <c r="A180" s="273"/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</row>
    <row r="190" spans="1:34" ht="7.5" customHeight="1">
      <c r="A190" s="273"/>
      <c r="B190" s="273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2"/>
    </row>
    <row r="191" spans="1:33" ht="4.5" customHeight="1" thickBot="1">
      <c r="A191" s="273"/>
      <c r="AG191" s="273"/>
    </row>
    <row r="192" spans="1:33" ht="15" customHeight="1" thickTop="1">
      <c r="A192" s="273"/>
      <c r="B192" s="628" t="s">
        <v>628</v>
      </c>
      <c r="C192" s="629"/>
      <c r="D192" s="629"/>
      <c r="E192" s="629"/>
      <c r="F192" s="629"/>
      <c r="G192" s="630"/>
      <c r="I192" s="274" t="s">
        <v>655</v>
      </c>
      <c r="AG192" s="273"/>
    </row>
    <row r="193" spans="1:33" ht="12.75" customHeight="1">
      <c r="A193" s="273"/>
      <c r="B193" s="631"/>
      <c r="C193" s="632"/>
      <c r="D193" s="632"/>
      <c r="E193" s="632"/>
      <c r="F193" s="632"/>
      <c r="G193" s="633"/>
      <c r="I193" t="s">
        <v>629</v>
      </c>
      <c r="AG193" s="273"/>
    </row>
    <row r="194" spans="1:33" ht="12.75" customHeight="1">
      <c r="A194" s="273"/>
      <c r="B194" s="631"/>
      <c r="C194" s="632"/>
      <c r="D194" s="632"/>
      <c r="E194" s="632"/>
      <c r="F194" s="632"/>
      <c r="G194" s="633"/>
      <c r="I194" t="s">
        <v>630</v>
      </c>
      <c r="AG194" s="273"/>
    </row>
    <row r="195" spans="1:33" ht="12.75" customHeight="1" thickBot="1">
      <c r="A195" s="273"/>
      <c r="B195" s="634"/>
      <c r="C195" s="635"/>
      <c r="D195" s="635"/>
      <c r="E195" s="635"/>
      <c r="F195" s="635"/>
      <c r="G195" s="636"/>
      <c r="I195" s="276" t="s">
        <v>163</v>
      </c>
      <c r="AG195" s="273"/>
    </row>
    <row r="196" spans="1:33" ht="12.75" customHeight="1" thickTop="1">
      <c r="A196" s="273"/>
      <c r="K196" s="270" t="s">
        <v>608</v>
      </c>
      <c r="AG196" s="273"/>
    </row>
    <row r="197" spans="1:33" ht="12.75" customHeight="1">
      <c r="A197" s="273"/>
      <c r="AG197" s="273"/>
    </row>
    <row r="198" spans="1:33" ht="12.75" customHeight="1">
      <c r="A198" s="273"/>
      <c r="I198" s="275" t="s">
        <v>654</v>
      </c>
      <c r="AG198" s="273"/>
    </row>
    <row r="199" spans="1:33" ht="12.75" customHeight="1">
      <c r="A199" s="273"/>
      <c r="I199" t="s">
        <v>631</v>
      </c>
      <c r="AG199" s="273"/>
    </row>
    <row r="200" spans="1:33" ht="12.75" customHeight="1">
      <c r="A200" s="273"/>
      <c r="AG200" s="273"/>
    </row>
    <row r="201" spans="1:33" ht="12.75" customHeight="1">
      <c r="A201" s="273"/>
      <c r="I201" s="277" t="s">
        <v>615</v>
      </c>
      <c r="M201" t="s">
        <v>632</v>
      </c>
      <c r="AG201" s="273"/>
    </row>
    <row r="202" spans="1:33" ht="12.75" customHeight="1">
      <c r="A202" s="273"/>
      <c r="I202" t="s">
        <v>633</v>
      </c>
      <c r="AG202" s="273"/>
    </row>
    <row r="203" spans="1:33" ht="12.75" customHeight="1">
      <c r="A203" s="273"/>
      <c r="I203" t="s">
        <v>634</v>
      </c>
      <c r="K203" s="270"/>
      <c r="AG203" s="273"/>
    </row>
    <row r="204" spans="1:33" ht="12.75" customHeight="1">
      <c r="A204" s="273"/>
      <c r="AG204" s="273"/>
    </row>
    <row r="205" spans="1:33" ht="12.75" customHeight="1">
      <c r="A205" s="273"/>
      <c r="AG205" s="273"/>
    </row>
    <row r="206" spans="1:33" ht="12.75" customHeight="1">
      <c r="A206" s="273"/>
      <c r="AG206" s="273"/>
    </row>
    <row r="207" spans="1:33" ht="12.75" customHeight="1">
      <c r="A207" s="273"/>
      <c r="AG207" s="273"/>
    </row>
    <row r="208" spans="1:33" ht="12.75" customHeight="1">
      <c r="A208" s="273"/>
      <c r="AG208" s="273"/>
    </row>
    <row r="209" spans="1:33" ht="12.75" customHeight="1">
      <c r="A209" s="273"/>
      <c r="AG209" s="273"/>
    </row>
    <row r="210" spans="1:33" ht="7.5" customHeight="1">
      <c r="A210" s="273"/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</row>
    <row r="220" spans="1:34" ht="7.5" customHeight="1">
      <c r="A220" s="273"/>
      <c r="B220" s="273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2"/>
    </row>
    <row r="221" spans="1:33" ht="4.5" customHeight="1" thickBot="1">
      <c r="A221" s="273"/>
      <c r="AG221" s="273"/>
    </row>
    <row r="222" spans="1:33" ht="15" customHeight="1" thickTop="1">
      <c r="A222" s="273"/>
      <c r="B222" s="628" t="s">
        <v>645</v>
      </c>
      <c r="C222" s="629"/>
      <c r="D222" s="629"/>
      <c r="E222" s="629"/>
      <c r="F222" s="629"/>
      <c r="G222" s="630"/>
      <c r="I222" s="274" t="s">
        <v>655</v>
      </c>
      <c r="AG222" s="273"/>
    </row>
    <row r="223" spans="1:33" ht="12.75" customHeight="1">
      <c r="A223" s="273"/>
      <c r="B223" s="631"/>
      <c r="C223" s="632"/>
      <c r="D223" s="632"/>
      <c r="E223" s="632"/>
      <c r="F223" s="632"/>
      <c r="G223" s="633"/>
      <c r="I223" t="s">
        <v>646</v>
      </c>
      <c r="AG223" s="273"/>
    </row>
    <row r="224" spans="1:33" ht="12.75" customHeight="1">
      <c r="A224" s="273"/>
      <c r="B224" s="631"/>
      <c r="C224" s="632"/>
      <c r="D224" s="632"/>
      <c r="E224" s="632"/>
      <c r="F224" s="632"/>
      <c r="G224" s="633"/>
      <c r="I224" t="s">
        <v>41</v>
      </c>
      <c r="AG224" s="273"/>
    </row>
    <row r="225" spans="1:33" ht="12.75" customHeight="1" thickBot="1">
      <c r="A225" s="273"/>
      <c r="B225" s="634"/>
      <c r="C225" s="635"/>
      <c r="D225" s="635"/>
      <c r="E225" s="635"/>
      <c r="F225" s="635"/>
      <c r="G225" s="636"/>
      <c r="K225" s="270" t="s">
        <v>608</v>
      </c>
      <c r="AG225" s="273"/>
    </row>
    <row r="226" spans="1:33" ht="12.75" customHeight="1" thickTop="1">
      <c r="A226" s="273"/>
      <c r="K226" s="270"/>
      <c r="AG226" s="273"/>
    </row>
    <row r="227" spans="1:33" ht="12.75" customHeight="1">
      <c r="A227" s="273"/>
      <c r="I227" s="275" t="s">
        <v>654</v>
      </c>
      <c r="AG227" s="273"/>
    </row>
    <row r="228" spans="1:33" ht="12.75" customHeight="1">
      <c r="A228" s="273"/>
      <c r="I228" t="s">
        <v>660</v>
      </c>
      <c r="AG228" s="273"/>
    </row>
    <row r="229" spans="1:33" ht="12.75" customHeight="1">
      <c r="A229" s="273"/>
      <c r="I229" t="s">
        <v>659</v>
      </c>
      <c r="AG229" s="273"/>
    </row>
    <row r="230" spans="1:33" ht="12.75" customHeight="1">
      <c r="A230" s="273"/>
      <c r="I230" t="s">
        <v>647</v>
      </c>
      <c r="AG230" s="273"/>
    </row>
    <row r="231" spans="1:33" ht="12.75" customHeight="1">
      <c r="A231" s="273"/>
      <c r="I231" s="270" t="s">
        <v>641</v>
      </c>
      <c r="AG231" s="273"/>
    </row>
    <row r="232" spans="1:33" ht="12.75" customHeight="1">
      <c r="A232" s="273"/>
      <c r="AG232" s="273"/>
    </row>
    <row r="233" spans="1:33" ht="12.75" customHeight="1">
      <c r="A233" s="273"/>
      <c r="I233" s="277" t="s">
        <v>615</v>
      </c>
      <c r="AG233" s="273"/>
    </row>
    <row r="234" spans="1:33" ht="12.75" customHeight="1">
      <c r="A234" s="273"/>
      <c r="AG234" s="273"/>
    </row>
    <row r="235" spans="1:33" ht="12.75" customHeight="1">
      <c r="A235" s="273"/>
      <c r="AG235" s="273"/>
    </row>
    <row r="236" spans="1:33" ht="12.75" customHeight="1">
      <c r="A236" s="273"/>
      <c r="AG236" s="273"/>
    </row>
    <row r="237" spans="1:33" ht="12.75" customHeight="1">
      <c r="A237" s="273"/>
      <c r="AG237" s="273"/>
    </row>
    <row r="238" spans="1:33" ht="12.75" customHeight="1">
      <c r="A238" s="273"/>
      <c r="AG238" s="273"/>
    </row>
    <row r="239" spans="1:33" ht="12.75" customHeight="1">
      <c r="A239" s="273"/>
      <c r="AG239" s="273"/>
    </row>
    <row r="240" spans="1:33" ht="7.5" customHeight="1">
      <c r="A240" s="273"/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3"/>
      <c r="AD240" s="273"/>
      <c r="AE240" s="273"/>
      <c r="AF240" s="273"/>
      <c r="AG240" s="273"/>
    </row>
    <row r="250" spans="1:34" ht="7.5" customHeight="1">
      <c r="A250" s="273"/>
      <c r="B250" s="273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2"/>
    </row>
    <row r="251" spans="1:33" ht="4.5" customHeight="1" thickBot="1">
      <c r="A251" s="273"/>
      <c r="AG251" s="273"/>
    </row>
    <row r="252" spans="1:33" ht="15" customHeight="1" thickTop="1">
      <c r="A252" s="273"/>
      <c r="B252" s="628" t="s">
        <v>649</v>
      </c>
      <c r="C252" s="629"/>
      <c r="D252" s="629"/>
      <c r="E252" s="629"/>
      <c r="F252" s="629"/>
      <c r="G252" s="630"/>
      <c r="I252" s="274" t="s">
        <v>655</v>
      </c>
      <c r="AG252" s="273"/>
    </row>
    <row r="253" spans="1:33" ht="12.75" customHeight="1">
      <c r="A253" s="273"/>
      <c r="B253" s="631"/>
      <c r="C253" s="632"/>
      <c r="D253" s="632"/>
      <c r="E253" s="632"/>
      <c r="F253" s="632"/>
      <c r="G253" s="633"/>
      <c r="I253" t="s">
        <v>650</v>
      </c>
      <c r="AG253" s="273"/>
    </row>
    <row r="254" spans="1:33" ht="12.75" customHeight="1">
      <c r="A254" s="273"/>
      <c r="B254" s="631"/>
      <c r="C254" s="632"/>
      <c r="D254" s="632"/>
      <c r="E254" s="632"/>
      <c r="F254" s="632"/>
      <c r="G254" s="633"/>
      <c r="I254" t="s">
        <v>651</v>
      </c>
      <c r="AG254" s="273"/>
    </row>
    <row r="255" spans="1:33" ht="12.75" customHeight="1" thickBot="1">
      <c r="A255" s="273"/>
      <c r="B255" s="634"/>
      <c r="C255" s="635"/>
      <c r="D255" s="635"/>
      <c r="E255" s="635"/>
      <c r="F255" s="635"/>
      <c r="G255" s="636"/>
      <c r="I255" t="s">
        <v>662</v>
      </c>
      <c r="AG255" s="273"/>
    </row>
    <row r="256" spans="1:33" ht="12.75" customHeight="1" thickTop="1">
      <c r="A256" s="273"/>
      <c r="I256" t="s">
        <v>663</v>
      </c>
      <c r="AG256" s="273"/>
    </row>
    <row r="257" spans="1:33" ht="12.75" customHeight="1">
      <c r="A257" s="273"/>
      <c r="I257" s="278" t="s">
        <v>661</v>
      </c>
      <c r="AG257" s="273"/>
    </row>
    <row r="258" spans="1:33" ht="12.75" customHeight="1">
      <c r="A258" s="273"/>
      <c r="I258" t="s">
        <v>162</v>
      </c>
      <c r="AG258" s="273"/>
    </row>
    <row r="259" spans="1:33" ht="12.75" customHeight="1">
      <c r="A259" s="273"/>
      <c r="I259" s="276"/>
      <c r="K259" s="270" t="s">
        <v>608</v>
      </c>
      <c r="AG259" s="273"/>
    </row>
    <row r="260" spans="1:33" ht="12.75" customHeight="1">
      <c r="A260" s="273"/>
      <c r="AG260" s="273"/>
    </row>
    <row r="261" spans="1:33" ht="12.75" customHeight="1">
      <c r="A261" s="273"/>
      <c r="I261" s="275" t="s">
        <v>654</v>
      </c>
      <c r="AG261" s="273"/>
    </row>
    <row r="262" spans="1:33" ht="12.75" customHeight="1">
      <c r="A262" s="273"/>
      <c r="I262" t="s">
        <v>161</v>
      </c>
      <c r="AG262" s="273"/>
    </row>
    <row r="263" spans="1:33" ht="12.75" customHeight="1">
      <c r="A263" s="273"/>
      <c r="AG263" s="273"/>
    </row>
    <row r="264" spans="1:33" ht="12.75" customHeight="1">
      <c r="A264" s="273"/>
      <c r="I264" s="277" t="s">
        <v>615</v>
      </c>
      <c r="K264" s="270"/>
      <c r="AG264" s="273"/>
    </row>
    <row r="265" spans="1:33" ht="12.75" customHeight="1">
      <c r="A265" s="273"/>
      <c r="AG265" s="273"/>
    </row>
    <row r="266" spans="1:33" ht="12.75" customHeight="1">
      <c r="A266" s="273"/>
      <c r="AG266" s="273"/>
    </row>
    <row r="267" spans="1:33" ht="12.75" customHeight="1">
      <c r="A267" s="273"/>
      <c r="AG267" s="273"/>
    </row>
    <row r="268" spans="1:33" ht="12.75" customHeight="1">
      <c r="A268" s="273"/>
      <c r="AG268" s="273"/>
    </row>
    <row r="269" spans="1:33" ht="12.75" customHeight="1">
      <c r="A269" s="273"/>
      <c r="AG269" s="273"/>
    </row>
    <row r="270" spans="1:33" ht="7.5" customHeight="1">
      <c r="A270" s="273"/>
      <c r="B270" s="273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</row>
    <row r="280" spans="1:34" ht="7.5" customHeight="1">
      <c r="A280" s="273"/>
      <c r="B280" s="273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2"/>
    </row>
    <row r="281" spans="1:33" ht="4.5" customHeight="1" thickBot="1">
      <c r="A281" s="273"/>
      <c r="AG281" s="273"/>
    </row>
    <row r="282" spans="1:33" ht="15" customHeight="1" thickTop="1">
      <c r="A282" s="273"/>
      <c r="B282" s="628" t="s">
        <v>648</v>
      </c>
      <c r="C282" s="629"/>
      <c r="D282" s="629"/>
      <c r="E282" s="629"/>
      <c r="F282" s="629"/>
      <c r="G282" s="630"/>
      <c r="I282" s="274" t="s">
        <v>655</v>
      </c>
      <c r="AG282" s="273"/>
    </row>
    <row r="283" spans="1:33" ht="12.75" customHeight="1">
      <c r="A283" s="273"/>
      <c r="B283" s="631"/>
      <c r="C283" s="632"/>
      <c r="D283" s="632"/>
      <c r="E283" s="632"/>
      <c r="F283" s="632"/>
      <c r="G283" s="633"/>
      <c r="I283" t="s">
        <v>0</v>
      </c>
      <c r="AG283" s="273"/>
    </row>
    <row r="284" spans="1:33" ht="12.75" customHeight="1">
      <c r="A284" s="273"/>
      <c r="B284" s="631"/>
      <c r="C284" s="632"/>
      <c r="D284" s="632"/>
      <c r="E284" s="632"/>
      <c r="F284" s="632"/>
      <c r="G284" s="633"/>
      <c r="I284" t="s">
        <v>1</v>
      </c>
      <c r="AG284" s="273"/>
    </row>
    <row r="285" spans="1:33" ht="12.75" customHeight="1">
      <c r="A285" s="273"/>
      <c r="B285" s="631"/>
      <c r="C285" s="632"/>
      <c r="D285" s="632"/>
      <c r="E285" s="632"/>
      <c r="F285" s="632"/>
      <c r="G285" s="633"/>
      <c r="I285" t="s">
        <v>2</v>
      </c>
      <c r="AG285" s="273"/>
    </row>
    <row r="286" spans="1:33" ht="12.75" customHeight="1" thickBot="1">
      <c r="A286" s="273"/>
      <c r="B286" s="634"/>
      <c r="C286" s="635"/>
      <c r="D286" s="635"/>
      <c r="E286" s="635"/>
      <c r="F286" s="635"/>
      <c r="G286" s="636"/>
      <c r="I286" t="s">
        <v>663</v>
      </c>
      <c r="AG286" s="273"/>
    </row>
    <row r="287" spans="1:33" ht="12.75" customHeight="1" thickTop="1">
      <c r="A287" s="273"/>
      <c r="I287" s="278" t="s">
        <v>661</v>
      </c>
      <c r="AG287" s="273"/>
    </row>
    <row r="288" spans="1:33" ht="12.75" customHeight="1">
      <c r="A288" s="273"/>
      <c r="I288" t="s">
        <v>162</v>
      </c>
      <c r="AG288" s="273"/>
    </row>
    <row r="289" spans="1:33" ht="12.75" customHeight="1">
      <c r="A289" s="273"/>
      <c r="I289" s="276"/>
      <c r="K289" s="270" t="s">
        <v>608</v>
      </c>
      <c r="AG289" s="273"/>
    </row>
    <row r="290" spans="1:33" ht="12.75" customHeight="1">
      <c r="A290" s="273"/>
      <c r="AG290" s="273"/>
    </row>
    <row r="291" spans="1:33" ht="12.75" customHeight="1">
      <c r="A291" s="273"/>
      <c r="I291" s="275" t="s">
        <v>654</v>
      </c>
      <c r="AG291" s="273"/>
    </row>
    <row r="292" spans="1:33" ht="12.75" customHeight="1">
      <c r="A292" s="273"/>
      <c r="I292" t="s">
        <v>161</v>
      </c>
      <c r="AG292" s="273"/>
    </row>
    <row r="293" spans="1:33" ht="12.75" customHeight="1">
      <c r="A293" s="273"/>
      <c r="AG293" s="273"/>
    </row>
    <row r="294" spans="1:33" ht="12.75" customHeight="1">
      <c r="A294" s="273"/>
      <c r="I294" s="277" t="s">
        <v>615</v>
      </c>
      <c r="K294" s="270"/>
      <c r="AG294" s="273"/>
    </row>
    <row r="295" spans="1:33" ht="12.75" customHeight="1">
      <c r="A295" s="273"/>
      <c r="AG295" s="273"/>
    </row>
    <row r="296" spans="1:33" ht="12.75" customHeight="1">
      <c r="A296" s="273"/>
      <c r="AG296" s="273"/>
    </row>
    <row r="297" spans="1:33" ht="12.75" customHeight="1">
      <c r="A297" s="273"/>
      <c r="AG297" s="273"/>
    </row>
    <row r="298" spans="1:33" ht="12.75" customHeight="1">
      <c r="A298" s="273"/>
      <c r="AG298" s="273"/>
    </row>
    <row r="299" spans="1:33" ht="12.75" customHeight="1">
      <c r="A299" s="273"/>
      <c r="AG299" s="273"/>
    </row>
    <row r="300" spans="1:33" ht="7.5" customHeight="1">
      <c r="A300" s="273"/>
      <c r="B300" s="273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  <c r="AA300" s="273"/>
      <c r="AB300" s="273"/>
      <c r="AC300" s="273"/>
      <c r="AD300" s="273"/>
      <c r="AE300" s="273"/>
      <c r="AF300" s="273"/>
      <c r="AG300" s="273"/>
    </row>
    <row r="309" ht="12.75" customHeight="1">
      <c r="T309" s="327" t="s">
        <v>341</v>
      </c>
    </row>
    <row r="310" spans="1:34" ht="7.5" customHeight="1">
      <c r="A310" s="273"/>
      <c r="B310" s="273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273"/>
      <c r="S310" s="273"/>
      <c r="T310" s="273"/>
      <c r="U310" s="273"/>
      <c r="V310" s="273"/>
      <c r="W310" s="273"/>
      <c r="X310" s="273"/>
      <c r="Y310" s="273"/>
      <c r="Z310" s="273"/>
      <c r="AA310" s="273"/>
      <c r="AB310" s="273"/>
      <c r="AC310" s="273"/>
      <c r="AD310" s="273"/>
      <c r="AE310" s="273"/>
      <c r="AF310" s="273"/>
      <c r="AG310" s="273"/>
      <c r="AH310" s="272"/>
    </row>
    <row r="311" spans="1:33" ht="4.5" customHeight="1" thickBot="1">
      <c r="A311" s="273"/>
      <c r="AG311" s="273"/>
    </row>
    <row r="312" spans="1:33" ht="15" customHeight="1" thickTop="1">
      <c r="A312" s="273"/>
      <c r="B312" s="628" t="s">
        <v>8</v>
      </c>
      <c r="C312" s="629"/>
      <c r="D312" s="629"/>
      <c r="E312" s="629"/>
      <c r="F312" s="629"/>
      <c r="G312" s="630"/>
      <c r="I312" s="274" t="s">
        <v>655</v>
      </c>
      <c r="AG312" s="273"/>
    </row>
    <row r="313" spans="1:33" ht="12.75" customHeight="1">
      <c r="A313" s="273"/>
      <c r="B313" s="631"/>
      <c r="C313" s="632"/>
      <c r="D313" s="632"/>
      <c r="E313" s="632"/>
      <c r="F313" s="632"/>
      <c r="G313" s="633"/>
      <c r="I313" t="s">
        <v>174</v>
      </c>
      <c r="AG313" s="273"/>
    </row>
    <row r="314" spans="1:33" ht="12.75" customHeight="1">
      <c r="A314" s="273"/>
      <c r="B314" s="631"/>
      <c r="C314" s="632"/>
      <c r="D314" s="632"/>
      <c r="E314" s="632"/>
      <c r="F314" s="632"/>
      <c r="G314" s="633"/>
      <c r="I314" t="s">
        <v>175</v>
      </c>
      <c r="AG314" s="273"/>
    </row>
    <row r="315" spans="1:33" ht="12.75" customHeight="1" thickBot="1">
      <c r="A315" s="273"/>
      <c r="B315" s="634"/>
      <c r="C315" s="635"/>
      <c r="D315" s="635"/>
      <c r="E315" s="635"/>
      <c r="F315" s="635"/>
      <c r="G315" s="636"/>
      <c r="I315" t="s">
        <v>339</v>
      </c>
      <c r="AG315" s="273"/>
    </row>
    <row r="316" spans="1:33" ht="12.75" customHeight="1" thickTop="1">
      <c r="A316" s="273"/>
      <c r="I316" t="s">
        <v>340</v>
      </c>
      <c r="AG316" s="273"/>
    </row>
    <row r="317" spans="1:33" ht="12.75" customHeight="1">
      <c r="A317" s="273"/>
      <c r="I317" t="s">
        <v>342</v>
      </c>
      <c r="AG317" s="273"/>
    </row>
    <row r="318" spans="1:33" ht="12.75" customHeight="1">
      <c r="A318" s="273"/>
      <c r="I318" s="278" t="s">
        <v>343</v>
      </c>
      <c r="AG318" s="273"/>
    </row>
    <row r="319" spans="1:33" ht="12.75" customHeight="1">
      <c r="A319" s="273"/>
      <c r="I319" t="s">
        <v>162</v>
      </c>
      <c r="AG319" s="273"/>
    </row>
    <row r="320" spans="1:33" ht="12.75" customHeight="1">
      <c r="A320" s="273"/>
      <c r="I320" s="276"/>
      <c r="K320" s="270" t="s">
        <v>608</v>
      </c>
      <c r="AG320" s="273"/>
    </row>
    <row r="321" spans="1:33" ht="12.75" customHeight="1">
      <c r="A321" s="273"/>
      <c r="AG321" s="273"/>
    </row>
    <row r="322" spans="1:33" ht="12.75" customHeight="1">
      <c r="A322" s="273"/>
      <c r="I322" s="275" t="s">
        <v>9</v>
      </c>
      <c r="AG322" s="273"/>
    </row>
    <row r="323" spans="1:33" ht="12.75" customHeight="1">
      <c r="A323" s="273"/>
      <c r="I323" t="s">
        <v>184</v>
      </c>
      <c r="AG323" s="273"/>
    </row>
    <row r="324" spans="1:33" ht="12.75" customHeight="1">
      <c r="A324" s="273"/>
      <c r="I324" t="s">
        <v>344</v>
      </c>
      <c r="AG324" s="273"/>
    </row>
    <row r="325" spans="1:33" ht="12.75" customHeight="1">
      <c r="A325" s="273"/>
      <c r="I325" t="s">
        <v>11</v>
      </c>
      <c r="AG325" s="273"/>
    </row>
    <row r="326" spans="1:33" ht="12.75" customHeight="1">
      <c r="A326" s="273"/>
      <c r="I326" s="276" t="s">
        <v>12</v>
      </c>
      <c r="AG326" s="273"/>
    </row>
    <row r="327" spans="1:33" ht="12.75" customHeight="1">
      <c r="A327" s="273"/>
      <c r="K327" s="270" t="s">
        <v>10</v>
      </c>
      <c r="AG327" s="273"/>
    </row>
    <row r="328" spans="1:33" ht="12.75" customHeight="1">
      <c r="A328" s="273"/>
      <c r="AG328" s="273"/>
    </row>
    <row r="329" spans="1:33" ht="12.75" customHeight="1">
      <c r="A329" s="273"/>
      <c r="F329" s="277" t="s">
        <v>615</v>
      </c>
      <c r="J329" s="277" t="s">
        <v>15</v>
      </c>
      <c r="AG329" s="273"/>
    </row>
    <row r="330" spans="1:33" ht="12.75" customHeight="1">
      <c r="A330" s="273"/>
      <c r="J330" t="s">
        <v>25</v>
      </c>
      <c r="AG330" s="273"/>
    </row>
    <row r="331" spans="1:33" ht="12.75" customHeight="1">
      <c r="A331" s="273"/>
      <c r="J331" s="284" t="s">
        <v>23</v>
      </c>
      <c r="K331" s="284"/>
      <c r="L331" s="284"/>
      <c r="M331" s="284"/>
      <c r="N331" s="293"/>
      <c r="O331" s="280" t="s">
        <v>14</v>
      </c>
      <c r="P331" s="281">
        <v>2</v>
      </c>
      <c r="Q331" s="280" t="s">
        <v>26</v>
      </c>
      <c r="R331" s="280"/>
      <c r="S331" s="280"/>
      <c r="T331" s="280"/>
      <c r="U331" s="280"/>
      <c r="V331" s="284" t="s">
        <v>16</v>
      </c>
      <c r="W331" s="285"/>
      <c r="X331" s="285"/>
      <c r="Y331" s="285">
        <v>20</v>
      </c>
      <c r="Z331" s="284" t="s">
        <v>19</v>
      </c>
      <c r="AA331" s="284"/>
      <c r="AB331" s="280"/>
      <c r="AC331" s="280" t="s">
        <v>17</v>
      </c>
      <c r="AD331" s="283">
        <v>0.1</v>
      </c>
      <c r="AE331" s="280" t="s">
        <v>18</v>
      </c>
      <c r="AG331" s="273"/>
    </row>
    <row r="332" spans="1:33" ht="12.75" customHeight="1">
      <c r="A332" s="273"/>
      <c r="J332" s="279" t="s">
        <v>24</v>
      </c>
      <c r="K332" s="279"/>
      <c r="L332" s="279"/>
      <c r="M332" s="279"/>
      <c r="N332" s="281"/>
      <c r="O332" s="280" t="s">
        <v>14</v>
      </c>
      <c r="P332" s="281">
        <v>4</v>
      </c>
      <c r="Q332" s="280" t="s">
        <v>26</v>
      </c>
      <c r="R332" s="280"/>
      <c r="S332" s="280"/>
      <c r="T332" s="280"/>
      <c r="U332" s="280"/>
      <c r="V332" s="279" t="s">
        <v>16</v>
      </c>
      <c r="W332" s="282"/>
      <c r="X332" s="282"/>
      <c r="Y332" s="282">
        <v>40</v>
      </c>
      <c r="Z332" s="279" t="s">
        <v>19</v>
      </c>
      <c r="AA332" s="279"/>
      <c r="AB332" s="280"/>
      <c r="AC332" s="280" t="s">
        <v>17</v>
      </c>
      <c r="AD332" s="283">
        <v>0.1</v>
      </c>
      <c r="AE332" s="280" t="s">
        <v>18</v>
      </c>
      <c r="AG332" s="273"/>
    </row>
    <row r="333" spans="1:33" ht="12.75" customHeight="1">
      <c r="A333" s="273"/>
      <c r="J333" s="286" t="s">
        <v>351</v>
      </c>
      <c r="AG333" s="273"/>
    </row>
    <row r="334" spans="1:33" ht="7.5" customHeight="1">
      <c r="A334" s="273"/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  <c r="AA334" s="273"/>
      <c r="AB334" s="273"/>
      <c r="AC334" s="273"/>
      <c r="AD334" s="273"/>
      <c r="AE334" s="273"/>
      <c r="AF334" s="273"/>
      <c r="AG334" s="273"/>
    </row>
    <row r="340" spans="1:34" ht="7.5" customHeight="1">
      <c r="A340" s="273"/>
      <c r="B340" s="273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  <c r="AA340" s="273"/>
      <c r="AB340" s="273"/>
      <c r="AC340" s="273"/>
      <c r="AD340" s="273"/>
      <c r="AE340" s="273"/>
      <c r="AF340" s="273"/>
      <c r="AG340" s="273"/>
      <c r="AH340" s="272"/>
    </row>
    <row r="341" spans="1:33" ht="4.5" customHeight="1" thickBot="1">
      <c r="A341" s="273"/>
      <c r="AG341" s="273"/>
    </row>
    <row r="342" spans="1:33" ht="15" customHeight="1" thickTop="1">
      <c r="A342" s="273"/>
      <c r="B342" s="628" t="s">
        <v>349</v>
      </c>
      <c r="C342" s="629"/>
      <c r="D342" s="629"/>
      <c r="E342" s="629"/>
      <c r="F342" s="629"/>
      <c r="G342" s="630"/>
      <c r="I342" s="274" t="s">
        <v>655</v>
      </c>
      <c r="AG342" s="273"/>
    </row>
    <row r="343" spans="1:33" ht="12.75" customHeight="1">
      <c r="A343" s="273"/>
      <c r="B343" s="631"/>
      <c r="C343" s="632"/>
      <c r="D343" s="632"/>
      <c r="E343" s="632"/>
      <c r="F343" s="632"/>
      <c r="G343" s="633"/>
      <c r="I343" t="s">
        <v>21</v>
      </c>
      <c r="AG343" s="273"/>
    </row>
    <row r="344" spans="1:33" ht="12.75" customHeight="1">
      <c r="A344" s="273"/>
      <c r="B344" s="631"/>
      <c r="C344" s="632"/>
      <c r="D344" s="632"/>
      <c r="E344" s="632"/>
      <c r="F344" s="632"/>
      <c r="G344" s="633"/>
      <c r="I344" t="s">
        <v>22</v>
      </c>
      <c r="AG344" s="273"/>
    </row>
    <row r="345" spans="1:33" ht="12.75" customHeight="1" thickBot="1">
      <c r="A345" s="273"/>
      <c r="B345" s="634"/>
      <c r="C345" s="635"/>
      <c r="D345" s="635"/>
      <c r="E345" s="635"/>
      <c r="F345" s="635"/>
      <c r="G345" s="636"/>
      <c r="I345" t="s">
        <v>164</v>
      </c>
      <c r="AG345" s="273"/>
    </row>
    <row r="346" spans="1:33" ht="12.75" customHeight="1" thickTop="1">
      <c r="A346" s="273"/>
      <c r="I346" t="s">
        <v>346</v>
      </c>
      <c r="AG346" s="273"/>
    </row>
    <row r="347" spans="1:33" ht="12.75" customHeight="1">
      <c r="A347" s="273"/>
      <c r="I347" t="s">
        <v>345</v>
      </c>
      <c r="AG347" s="273"/>
    </row>
    <row r="348" spans="1:33" ht="12.75" customHeight="1">
      <c r="A348" s="273"/>
      <c r="I348" t="s">
        <v>347</v>
      </c>
      <c r="AG348" s="273"/>
    </row>
    <row r="349" spans="1:33" ht="12.75" customHeight="1">
      <c r="A349" s="273"/>
      <c r="I349" t="s">
        <v>348</v>
      </c>
      <c r="AG349" s="273"/>
    </row>
    <row r="350" spans="1:33" ht="12.75" customHeight="1">
      <c r="A350" s="273"/>
      <c r="I350" t="s">
        <v>162</v>
      </c>
      <c r="AG350" s="273"/>
    </row>
    <row r="351" spans="1:33" ht="12.75" customHeight="1">
      <c r="A351" s="273"/>
      <c r="I351" s="276"/>
      <c r="K351" s="270" t="s">
        <v>608</v>
      </c>
      <c r="AG351" s="273"/>
    </row>
    <row r="352" spans="1:33" ht="12.75" customHeight="1">
      <c r="A352" s="273"/>
      <c r="AG352" s="273"/>
    </row>
    <row r="353" spans="1:33" ht="12.75" customHeight="1">
      <c r="A353" s="273"/>
      <c r="I353" s="275" t="s">
        <v>654</v>
      </c>
      <c r="AG353" s="273"/>
    </row>
    <row r="354" spans="1:33" ht="12.75" customHeight="1">
      <c r="A354" s="273"/>
      <c r="I354" t="s">
        <v>631</v>
      </c>
      <c r="AG354" s="273"/>
    </row>
    <row r="355" spans="1:33" ht="12.75" customHeight="1">
      <c r="A355" s="273"/>
      <c r="AG355" s="273"/>
    </row>
    <row r="356" spans="1:33" ht="12.75" customHeight="1">
      <c r="A356" s="273"/>
      <c r="I356" s="277" t="s">
        <v>615</v>
      </c>
      <c r="K356" s="270"/>
      <c r="AG356" s="273"/>
    </row>
    <row r="357" spans="1:33" ht="12.75" customHeight="1">
      <c r="A357" s="273"/>
      <c r="AG357" s="273"/>
    </row>
    <row r="358" spans="1:33" ht="12.75" customHeight="1">
      <c r="A358" s="273"/>
      <c r="AG358" s="273"/>
    </row>
    <row r="359" spans="1:33" ht="12.75" customHeight="1">
      <c r="A359" s="273"/>
      <c r="AG359" s="273"/>
    </row>
    <row r="360" spans="1:33" ht="7.5" customHeight="1">
      <c r="A360" s="273"/>
      <c r="B360" s="273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  <c r="AA360" s="273"/>
      <c r="AB360" s="273"/>
      <c r="AC360" s="273"/>
      <c r="AD360" s="273"/>
      <c r="AE360" s="273"/>
      <c r="AF360" s="273"/>
      <c r="AG360" s="273"/>
    </row>
    <row r="370" spans="1:34" ht="7.5" customHeight="1">
      <c r="A370" s="273"/>
      <c r="B370" s="273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  <c r="AA370" s="273"/>
      <c r="AB370" s="273"/>
      <c r="AC370" s="273"/>
      <c r="AD370" s="273"/>
      <c r="AE370" s="273"/>
      <c r="AF370" s="273"/>
      <c r="AG370" s="273"/>
      <c r="AH370" s="272"/>
    </row>
    <row r="371" spans="1:33" ht="4.5" customHeight="1" thickBot="1">
      <c r="A371" s="273"/>
      <c r="AG371" s="273"/>
    </row>
    <row r="372" spans="1:33" ht="15" customHeight="1" thickTop="1">
      <c r="A372" s="273"/>
      <c r="B372" s="628" t="s">
        <v>453</v>
      </c>
      <c r="C372" s="629"/>
      <c r="D372" s="629"/>
      <c r="E372" s="629"/>
      <c r="F372" s="629"/>
      <c r="G372" s="630"/>
      <c r="I372" s="274" t="s">
        <v>655</v>
      </c>
      <c r="AG372" s="273"/>
    </row>
    <row r="373" spans="1:33" ht="12.75" customHeight="1">
      <c r="A373" s="273"/>
      <c r="B373" s="631"/>
      <c r="C373" s="632"/>
      <c r="D373" s="632"/>
      <c r="E373" s="632"/>
      <c r="F373" s="632"/>
      <c r="G373" s="633"/>
      <c r="I373" t="s">
        <v>350</v>
      </c>
      <c r="AG373" s="273"/>
    </row>
    <row r="374" spans="1:33" ht="12.75" customHeight="1">
      <c r="A374" s="273"/>
      <c r="B374" s="631"/>
      <c r="C374" s="632"/>
      <c r="D374" s="632"/>
      <c r="E374" s="632"/>
      <c r="F374" s="632"/>
      <c r="G374" s="633"/>
      <c r="I374" t="s">
        <v>352</v>
      </c>
      <c r="AG374" s="273"/>
    </row>
    <row r="375" spans="1:33" ht="12.75" customHeight="1" thickBot="1">
      <c r="A375" s="273"/>
      <c r="B375" s="634"/>
      <c r="C375" s="635"/>
      <c r="D375" s="635"/>
      <c r="E375" s="635"/>
      <c r="F375" s="635"/>
      <c r="G375" s="636"/>
      <c r="I375" t="s">
        <v>652</v>
      </c>
      <c r="AG375" s="273"/>
    </row>
    <row r="376" spans="1:33" ht="12.75" customHeight="1" thickTop="1">
      <c r="A376" s="273"/>
      <c r="K376" s="270" t="s">
        <v>608</v>
      </c>
      <c r="AG376" s="273"/>
    </row>
    <row r="377" spans="1:33" ht="12.75" customHeight="1">
      <c r="A377" s="273"/>
      <c r="K377" s="270"/>
      <c r="AG377" s="273"/>
    </row>
    <row r="378" spans="1:33" ht="12.75" customHeight="1">
      <c r="A378" s="273"/>
      <c r="I378" s="275" t="s">
        <v>654</v>
      </c>
      <c r="AG378" s="273"/>
    </row>
    <row r="379" spans="1:33" ht="12.75" customHeight="1">
      <c r="A379" s="273"/>
      <c r="I379" t="s">
        <v>165</v>
      </c>
      <c r="AG379" s="273"/>
    </row>
    <row r="380" spans="1:33" ht="12.75" customHeight="1">
      <c r="A380" s="273"/>
      <c r="AG380" s="273"/>
    </row>
    <row r="381" spans="1:33" ht="12.75" customHeight="1">
      <c r="A381" s="273"/>
      <c r="I381" s="277" t="s">
        <v>615</v>
      </c>
      <c r="AG381" s="273"/>
    </row>
    <row r="382" spans="1:33" ht="12.75" customHeight="1">
      <c r="A382" s="273"/>
      <c r="I382" s="287" t="s">
        <v>353</v>
      </c>
      <c r="S382" t="s">
        <v>355</v>
      </c>
      <c r="T382" s="638">
        <v>-560</v>
      </c>
      <c r="U382" s="638"/>
      <c r="V382" t="s">
        <v>357</v>
      </c>
      <c r="AG382" s="273"/>
    </row>
    <row r="383" spans="1:33" ht="12.75" customHeight="1">
      <c r="A383" s="273"/>
      <c r="I383" s="288" t="s">
        <v>354</v>
      </c>
      <c r="J383" s="288"/>
      <c r="K383" s="288"/>
      <c r="L383" s="288"/>
      <c r="M383" s="288"/>
      <c r="N383" s="288"/>
      <c r="O383" s="288"/>
      <c r="P383" s="288"/>
      <c r="Q383" s="288"/>
      <c r="R383" s="288"/>
      <c r="S383" s="288" t="s">
        <v>14</v>
      </c>
      <c r="T383" s="639">
        <v>660</v>
      </c>
      <c r="U383" s="639"/>
      <c r="V383" s="288" t="s">
        <v>357</v>
      </c>
      <c r="W383" s="288"/>
      <c r="X383" s="288"/>
      <c r="AG383" s="273"/>
    </row>
    <row r="384" spans="1:33" ht="12.75" customHeight="1">
      <c r="A384" s="273"/>
      <c r="I384" s="271" t="s">
        <v>356</v>
      </c>
      <c r="S384" t="s">
        <v>14</v>
      </c>
      <c r="T384" s="579">
        <f>SUM(T382:U383)</f>
        <v>100</v>
      </c>
      <c r="U384" s="579"/>
      <c r="V384" t="s">
        <v>357</v>
      </c>
      <c r="AG384" s="273"/>
    </row>
    <row r="385" spans="1:33" ht="12.75" customHeight="1">
      <c r="A385" s="273"/>
      <c r="AG385" s="273"/>
    </row>
    <row r="386" spans="1:33" ht="12.75" customHeight="1">
      <c r="A386" s="273"/>
      <c r="AG386" s="273"/>
    </row>
    <row r="387" spans="1:33" ht="12.75" customHeight="1">
      <c r="A387" s="273"/>
      <c r="AG387" s="273"/>
    </row>
    <row r="388" spans="1:33" ht="12.75" customHeight="1">
      <c r="A388" s="273"/>
      <c r="AG388" s="273"/>
    </row>
    <row r="389" spans="1:33" ht="12.75" customHeight="1">
      <c r="A389" s="273"/>
      <c r="AG389" s="273"/>
    </row>
    <row r="390" spans="1:33" ht="7.5" customHeight="1">
      <c r="A390" s="273"/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3"/>
      <c r="S390" s="273"/>
      <c r="T390" s="273"/>
      <c r="U390" s="273"/>
      <c r="V390" s="273"/>
      <c r="W390" s="273"/>
      <c r="X390" s="273"/>
      <c r="Y390" s="273"/>
      <c r="Z390" s="273"/>
      <c r="AA390" s="273"/>
      <c r="AB390" s="273"/>
      <c r="AC390" s="273"/>
      <c r="AD390" s="273"/>
      <c r="AE390" s="273"/>
      <c r="AF390" s="273"/>
      <c r="AG390" s="273"/>
    </row>
    <row r="400" spans="1:34" ht="7.5" customHeight="1">
      <c r="A400" s="273"/>
      <c r="B400" s="273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273"/>
      <c r="S400" s="273"/>
      <c r="T400" s="273"/>
      <c r="U400" s="273"/>
      <c r="V400" s="273"/>
      <c r="W400" s="273"/>
      <c r="X400" s="273"/>
      <c r="Y400" s="273"/>
      <c r="Z400" s="273"/>
      <c r="AA400" s="273"/>
      <c r="AB400" s="273"/>
      <c r="AC400" s="273"/>
      <c r="AD400" s="273"/>
      <c r="AE400" s="273"/>
      <c r="AF400" s="273"/>
      <c r="AG400" s="273"/>
      <c r="AH400" s="272"/>
    </row>
    <row r="401" spans="1:33" ht="4.5" customHeight="1" thickBot="1">
      <c r="A401" s="273"/>
      <c r="AG401" s="273"/>
    </row>
    <row r="402" spans="1:33" ht="15" customHeight="1" thickTop="1">
      <c r="A402" s="273"/>
      <c r="B402" s="628" t="s">
        <v>592</v>
      </c>
      <c r="C402" s="629"/>
      <c r="D402" s="629"/>
      <c r="E402" s="629"/>
      <c r="F402" s="629"/>
      <c r="G402" s="630"/>
      <c r="I402" s="274" t="s">
        <v>655</v>
      </c>
      <c r="AG402" s="273"/>
    </row>
    <row r="403" spans="1:33" ht="12.75" customHeight="1">
      <c r="A403" s="273"/>
      <c r="B403" s="631"/>
      <c r="C403" s="632"/>
      <c r="D403" s="632"/>
      <c r="E403" s="632"/>
      <c r="F403" s="632"/>
      <c r="G403" s="633"/>
      <c r="I403" t="s">
        <v>358</v>
      </c>
      <c r="AG403" s="273"/>
    </row>
    <row r="404" spans="1:33" ht="12.75" customHeight="1">
      <c r="A404" s="273"/>
      <c r="B404" s="631"/>
      <c r="C404" s="632"/>
      <c r="D404" s="632"/>
      <c r="E404" s="632"/>
      <c r="F404" s="632"/>
      <c r="G404" s="633"/>
      <c r="I404" t="s">
        <v>41</v>
      </c>
      <c r="AG404" s="273"/>
    </row>
    <row r="405" spans="1:33" ht="12.75" customHeight="1" thickBot="1">
      <c r="A405" s="273"/>
      <c r="B405" s="634"/>
      <c r="C405" s="635"/>
      <c r="D405" s="635"/>
      <c r="E405" s="635"/>
      <c r="F405" s="635"/>
      <c r="G405" s="636"/>
      <c r="K405" s="270" t="s">
        <v>608</v>
      </c>
      <c r="AG405" s="273"/>
    </row>
    <row r="406" spans="1:33" ht="12.75" customHeight="1" thickTop="1">
      <c r="A406" s="273"/>
      <c r="AG406" s="273"/>
    </row>
    <row r="407" spans="1:33" ht="12.75" customHeight="1">
      <c r="A407" s="273"/>
      <c r="I407" s="275" t="s">
        <v>9</v>
      </c>
      <c r="AG407" s="273"/>
    </row>
    <row r="408" spans="1:33" ht="12.75" customHeight="1">
      <c r="A408" s="273"/>
      <c r="I408" t="s">
        <v>360</v>
      </c>
      <c r="AG408" s="273"/>
    </row>
    <row r="409" spans="1:33" ht="12.75" customHeight="1">
      <c r="A409" s="273"/>
      <c r="I409" t="s">
        <v>359</v>
      </c>
      <c r="AG409" s="273"/>
    </row>
    <row r="410" spans="1:33" ht="12.75" customHeight="1">
      <c r="A410" s="273"/>
      <c r="I410" t="s">
        <v>361</v>
      </c>
      <c r="AG410" s="273"/>
    </row>
    <row r="411" spans="1:33" ht="12.75" customHeight="1">
      <c r="A411" s="273"/>
      <c r="I411" s="276" t="s">
        <v>12</v>
      </c>
      <c r="AG411" s="273"/>
    </row>
    <row r="412" spans="1:33" ht="12.75" customHeight="1">
      <c r="A412" s="273"/>
      <c r="K412" s="270" t="s">
        <v>10</v>
      </c>
      <c r="AG412" s="273"/>
    </row>
    <row r="413" spans="1:33" ht="12.75" customHeight="1">
      <c r="A413" s="273"/>
      <c r="K413" s="270"/>
      <c r="AG413" s="273"/>
    </row>
    <row r="414" spans="1:33" ht="12.75" customHeight="1">
      <c r="A414" s="273"/>
      <c r="I414" s="277" t="s">
        <v>615</v>
      </c>
      <c r="AG414" s="273"/>
    </row>
    <row r="415" spans="1:33" ht="12.75" customHeight="1">
      <c r="A415" s="273"/>
      <c r="AG415" s="273"/>
    </row>
    <row r="416" spans="1:33" ht="12.75" customHeight="1">
      <c r="A416" s="273"/>
      <c r="AG416" s="273"/>
    </row>
    <row r="417" spans="1:33" ht="12.75" customHeight="1">
      <c r="A417" s="273"/>
      <c r="AG417" s="273"/>
    </row>
    <row r="418" spans="1:33" ht="12.75" customHeight="1">
      <c r="A418" s="273"/>
      <c r="AG418" s="273"/>
    </row>
    <row r="419" spans="1:33" ht="12.75" customHeight="1">
      <c r="A419" s="273"/>
      <c r="AG419" s="273"/>
    </row>
    <row r="420" spans="1:33" ht="7.5" customHeight="1">
      <c r="A420" s="273"/>
      <c r="B420" s="273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273"/>
      <c r="S420" s="273"/>
      <c r="T420" s="273"/>
      <c r="U420" s="273"/>
      <c r="V420" s="273"/>
      <c r="W420" s="273"/>
      <c r="X420" s="273"/>
      <c r="Y420" s="273"/>
      <c r="Z420" s="273"/>
      <c r="AA420" s="273"/>
      <c r="AB420" s="273"/>
      <c r="AC420" s="273"/>
      <c r="AD420" s="273"/>
      <c r="AE420" s="273"/>
      <c r="AF420" s="273"/>
      <c r="AG420" s="273"/>
    </row>
    <row r="430" spans="1:34" ht="7.5" customHeight="1">
      <c r="A430" s="273"/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3"/>
      <c r="AC430" s="273"/>
      <c r="AD430" s="273"/>
      <c r="AE430" s="273"/>
      <c r="AF430" s="273"/>
      <c r="AG430" s="273"/>
      <c r="AH430" s="272"/>
    </row>
    <row r="431" spans="1:33" ht="4.5" customHeight="1" thickBot="1">
      <c r="A431" s="273"/>
      <c r="AG431" s="273"/>
    </row>
    <row r="432" spans="1:33" ht="15" customHeight="1" thickTop="1">
      <c r="A432" s="273"/>
      <c r="B432" s="628" t="s">
        <v>623</v>
      </c>
      <c r="C432" s="629"/>
      <c r="D432" s="629"/>
      <c r="E432" s="629"/>
      <c r="F432" s="629"/>
      <c r="G432" s="630"/>
      <c r="I432" s="274" t="s">
        <v>655</v>
      </c>
      <c r="AG432" s="273"/>
    </row>
    <row r="433" spans="1:33" ht="12.75" customHeight="1">
      <c r="A433" s="273"/>
      <c r="B433" s="631"/>
      <c r="C433" s="632"/>
      <c r="D433" s="632"/>
      <c r="E433" s="632"/>
      <c r="F433" s="632"/>
      <c r="G433" s="633"/>
      <c r="I433" s="289" t="s">
        <v>372</v>
      </c>
      <c r="J433" s="289"/>
      <c r="K433" s="289"/>
      <c r="AG433" s="273"/>
    </row>
    <row r="434" spans="1:33" ht="12.75" customHeight="1">
      <c r="A434" s="273"/>
      <c r="B434" s="631"/>
      <c r="C434" s="632"/>
      <c r="D434" s="632"/>
      <c r="E434" s="632"/>
      <c r="F434" s="632"/>
      <c r="G434" s="633"/>
      <c r="I434" s="289" t="s">
        <v>166</v>
      </c>
      <c r="J434" s="289"/>
      <c r="K434" s="289"/>
      <c r="AG434" s="273"/>
    </row>
    <row r="435" spans="1:33" ht="12.75" customHeight="1" thickBot="1">
      <c r="A435" s="273"/>
      <c r="B435" s="634"/>
      <c r="C435" s="635"/>
      <c r="D435" s="635"/>
      <c r="E435" s="635"/>
      <c r="F435" s="635"/>
      <c r="G435" s="636"/>
      <c r="I435" s="289" t="s">
        <v>365</v>
      </c>
      <c r="J435" s="289"/>
      <c r="K435" s="289"/>
      <c r="AG435" s="273"/>
    </row>
    <row r="436" spans="1:33" ht="12.75" customHeight="1" thickTop="1">
      <c r="A436" s="273"/>
      <c r="I436" s="289"/>
      <c r="J436" s="290" t="s">
        <v>364</v>
      </c>
      <c r="K436" s="289"/>
      <c r="AG436" s="273"/>
    </row>
    <row r="437" spans="1:33" ht="12.75" customHeight="1">
      <c r="A437" s="273"/>
      <c r="I437" s="289"/>
      <c r="J437" s="290" t="s">
        <v>366</v>
      </c>
      <c r="K437" s="289"/>
      <c r="AG437" s="273"/>
    </row>
    <row r="438" spans="1:33" ht="12.75" customHeight="1">
      <c r="A438" s="273"/>
      <c r="I438" s="289"/>
      <c r="J438" s="289" t="s">
        <v>167</v>
      </c>
      <c r="K438" s="289"/>
      <c r="AG438" s="273"/>
    </row>
    <row r="439" spans="1:33" ht="12.75" customHeight="1">
      <c r="A439" s="273"/>
      <c r="I439" s="289" t="s">
        <v>41</v>
      </c>
      <c r="AG439" s="273"/>
    </row>
    <row r="440" spans="1:33" ht="12.75" customHeight="1">
      <c r="A440" s="273"/>
      <c r="K440" s="291" t="s">
        <v>608</v>
      </c>
      <c r="AG440" s="273"/>
    </row>
    <row r="441" spans="1:33" ht="12.75" customHeight="1">
      <c r="A441" s="273"/>
      <c r="I441" s="289"/>
      <c r="J441" s="289"/>
      <c r="AG441" s="273"/>
    </row>
    <row r="442" spans="1:33" ht="12.75" customHeight="1">
      <c r="A442" s="273"/>
      <c r="I442" s="275" t="s">
        <v>9</v>
      </c>
      <c r="AG442" s="273"/>
    </row>
    <row r="443" spans="1:33" ht="12.75" customHeight="1">
      <c r="A443" s="273"/>
      <c r="I443" t="s">
        <v>165</v>
      </c>
      <c r="AG443" s="273"/>
    </row>
    <row r="444" spans="1:33" ht="12.75" customHeight="1">
      <c r="A444" s="273"/>
      <c r="AG444" s="273"/>
    </row>
    <row r="445" spans="1:33" ht="12.75" customHeight="1">
      <c r="A445" s="273"/>
      <c r="I445" s="277" t="s">
        <v>615</v>
      </c>
      <c r="AG445" s="273"/>
    </row>
    <row r="446" spans="1:33" ht="12.75" customHeight="1">
      <c r="A446" s="273"/>
      <c r="I446" s="276"/>
      <c r="AG446" s="273"/>
    </row>
    <row r="447" spans="1:33" ht="12.75" customHeight="1">
      <c r="A447" s="273"/>
      <c r="AG447" s="273"/>
    </row>
    <row r="448" spans="1:33" ht="12.75" customHeight="1">
      <c r="A448" s="273"/>
      <c r="AG448" s="273"/>
    </row>
    <row r="449" spans="1:33" ht="12.75" customHeight="1">
      <c r="A449" s="273"/>
      <c r="I449" s="292"/>
      <c r="AG449" s="273"/>
    </row>
    <row r="450" spans="1:33" ht="7.5" customHeight="1">
      <c r="A450" s="273"/>
      <c r="B450" s="273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  <c r="AA450" s="273"/>
      <c r="AB450" s="273"/>
      <c r="AC450" s="273"/>
      <c r="AD450" s="273"/>
      <c r="AE450" s="273"/>
      <c r="AF450" s="273"/>
      <c r="AG450" s="273"/>
    </row>
    <row r="459" spans="10:25" ht="12.75" customHeight="1">
      <c r="J459" s="447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</row>
    <row r="460" spans="1:34" ht="7.5" customHeight="1">
      <c r="A460" s="273"/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  <c r="AA460" s="273"/>
      <c r="AB460" s="273"/>
      <c r="AC460" s="273"/>
      <c r="AD460" s="273"/>
      <c r="AE460" s="273"/>
      <c r="AF460" s="273"/>
      <c r="AG460" s="273"/>
      <c r="AH460" s="272"/>
    </row>
    <row r="461" spans="1:33" ht="4.5" customHeight="1" thickBot="1">
      <c r="A461" s="273"/>
      <c r="AG461" s="273"/>
    </row>
    <row r="462" spans="1:34" ht="15" customHeight="1" thickTop="1">
      <c r="A462" s="273"/>
      <c r="B462" s="628" t="s">
        <v>362</v>
      </c>
      <c r="C462" s="629"/>
      <c r="D462" s="629"/>
      <c r="E462" s="629"/>
      <c r="F462" s="629"/>
      <c r="G462" s="630"/>
      <c r="I462" s="274" t="s">
        <v>655</v>
      </c>
      <c r="U462" s="417"/>
      <c r="V462" s="417"/>
      <c r="W462" s="417"/>
      <c r="X462" s="417"/>
      <c r="Y462" s="417"/>
      <c r="Z462" s="417"/>
      <c r="AA462" s="417"/>
      <c r="AB462" s="417"/>
      <c r="AC462" s="417"/>
      <c r="AD462" s="417"/>
      <c r="AE462" s="417"/>
      <c r="AF462" s="417"/>
      <c r="AG462" s="418"/>
      <c r="AH462" s="417"/>
    </row>
    <row r="463" spans="1:33" ht="12.75" customHeight="1">
      <c r="A463" s="273"/>
      <c r="B463" s="631"/>
      <c r="C463" s="632"/>
      <c r="D463" s="632"/>
      <c r="E463" s="632"/>
      <c r="F463" s="632"/>
      <c r="G463" s="633"/>
      <c r="I463" s="289" t="s">
        <v>363</v>
      </c>
      <c r="J463" s="289"/>
      <c r="K463" s="289"/>
      <c r="AG463" s="273"/>
    </row>
    <row r="464" spans="1:33" ht="12.75" customHeight="1">
      <c r="A464" s="273"/>
      <c r="B464" s="631"/>
      <c r="C464" s="632"/>
      <c r="D464" s="632"/>
      <c r="E464" s="632"/>
      <c r="F464" s="632"/>
      <c r="G464" s="633"/>
      <c r="I464" s="289" t="s">
        <v>371</v>
      </c>
      <c r="J464" s="289"/>
      <c r="K464" s="289"/>
      <c r="AG464" s="273"/>
    </row>
    <row r="465" spans="1:33" ht="12.75" customHeight="1" thickBot="1">
      <c r="A465" s="273"/>
      <c r="B465" s="634"/>
      <c r="C465" s="635"/>
      <c r="D465" s="635"/>
      <c r="E465" s="635"/>
      <c r="F465" s="635"/>
      <c r="G465" s="636"/>
      <c r="I465" s="289" t="s">
        <v>365</v>
      </c>
      <c r="J465" s="289"/>
      <c r="K465" s="289"/>
      <c r="AG465" s="273"/>
    </row>
    <row r="466" spans="1:33" ht="12.75" customHeight="1" thickTop="1">
      <c r="A466" s="273"/>
      <c r="I466" s="289"/>
      <c r="J466" s="290" t="s">
        <v>364</v>
      </c>
      <c r="K466" s="289"/>
      <c r="AG466" s="273"/>
    </row>
    <row r="467" spans="1:33" ht="12.75" customHeight="1">
      <c r="A467" s="273"/>
      <c r="C467" s="448"/>
      <c r="D467" s="448"/>
      <c r="E467" s="448"/>
      <c r="F467" s="448"/>
      <c r="G467" s="448"/>
      <c r="I467" s="289"/>
      <c r="J467" s="290" t="s">
        <v>366</v>
      </c>
      <c r="K467" s="289"/>
      <c r="AG467" s="273"/>
    </row>
    <row r="468" spans="1:33" ht="12.75" customHeight="1">
      <c r="A468" s="273"/>
      <c r="C468" s="448"/>
      <c r="D468" s="448"/>
      <c r="E468" s="448"/>
      <c r="F468" s="448"/>
      <c r="G468" s="448"/>
      <c r="I468" s="289"/>
      <c r="J468" s="289" t="s">
        <v>262</v>
      </c>
      <c r="K468" s="289"/>
      <c r="AG468" s="273"/>
    </row>
    <row r="469" spans="1:33" ht="12.75" customHeight="1">
      <c r="A469" s="273"/>
      <c r="C469" s="448"/>
      <c r="D469" s="448"/>
      <c r="E469" s="448"/>
      <c r="F469" s="448"/>
      <c r="G469" s="448"/>
      <c r="I469" s="289" t="s">
        <v>41</v>
      </c>
      <c r="AG469" s="273"/>
    </row>
    <row r="470" spans="1:33" ht="12.75" customHeight="1">
      <c r="A470" s="273"/>
      <c r="C470" s="448"/>
      <c r="D470" s="448"/>
      <c r="E470" s="448"/>
      <c r="F470" s="448"/>
      <c r="G470" s="448"/>
      <c r="K470" s="291" t="s">
        <v>263</v>
      </c>
      <c r="AG470" s="273"/>
    </row>
    <row r="471" spans="1:33" ht="12.75" customHeight="1">
      <c r="A471" s="273"/>
      <c r="C471" s="448"/>
      <c r="D471" s="272"/>
      <c r="E471" s="272"/>
      <c r="F471" s="272"/>
      <c r="G471" s="272"/>
      <c r="I471" s="289"/>
      <c r="J471" s="289"/>
      <c r="AG471" s="273"/>
    </row>
    <row r="472" spans="1:33" ht="12.75" customHeight="1">
      <c r="A472" s="273"/>
      <c r="I472" s="275" t="s">
        <v>9</v>
      </c>
      <c r="AG472" s="273"/>
    </row>
    <row r="473" spans="1:33" ht="12.75" customHeight="1">
      <c r="A473" s="273"/>
      <c r="I473" t="s">
        <v>367</v>
      </c>
      <c r="AG473" s="273"/>
    </row>
    <row r="474" spans="1:33" ht="12.75" customHeight="1">
      <c r="A474" s="273"/>
      <c r="I474" t="s">
        <v>258</v>
      </c>
      <c r="AG474" s="273"/>
    </row>
    <row r="475" spans="1:33" ht="12.75" customHeight="1">
      <c r="A475" s="273"/>
      <c r="I475" t="s">
        <v>264</v>
      </c>
      <c r="AG475" s="273"/>
    </row>
    <row r="476" spans="1:33" ht="12.75" customHeight="1">
      <c r="A476" s="273"/>
      <c r="I476" s="276" t="s">
        <v>368</v>
      </c>
      <c r="AG476" s="273"/>
    </row>
    <row r="477" spans="1:33" ht="12.75" customHeight="1">
      <c r="A477" s="273"/>
      <c r="I477" t="s">
        <v>265</v>
      </c>
      <c r="Z477" s="637" t="s">
        <v>178</v>
      </c>
      <c r="AA477" s="637"/>
      <c r="AB477" s="637"/>
      <c r="AC477" s="637"/>
      <c r="AD477" t="s">
        <v>179</v>
      </c>
      <c r="AG477" s="273"/>
    </row>
    <row r="478" spans="1:33" ht="12.75" customHeight="1">
      <c r="A478" s="273"/>
      <c r="I478" t="s">
        <v>369</v>
      </c>
      <c r="AG478" s="273"/>
    </row>
    <row r="479" spans="1:33" ht="12.75" customHeight="1">
      <c r="A479" s="273"/>
      <c r="I479" s="292" t="s">
        <v>370</v>
      </c>
      <c r="AG479" s="273"/>
    </row>
    <row r="480" spans="1:33" ht="12.75" customHeight="1">
      <c r="A480" s="273"/>
      <c r="K480" s="270" t="s">
        <v>10</v>
      </c>
      <c r="AG480" s="273"/>
    </row>
    <row r="481" spans="1:33" ht="12.75" customHeight="1">
      <c r="A481" s="273"/>
      <c r="K481" s="270"/>
      <c r="AG481" s="273"/>
    </row>
    <row r="482" spans="1:33" ht="12.75" customHeight="1">
      <c r="A482" s="273"/>
      <c r="I482" s="277" t="s">
        <v>615</v>
      </c>
      <c r="K482" s="270"/>
      <c r="AG482" s="273"/>
    </row>
    <row r="483" spans="1:33" ht="12.75" customHeight="1">
      <c r="A483" s="273"/>
      <c r="K483" s="270"/>
      <c r="AG483" s="273"/>
    </row>
    <row r="484" spans="1:33" ht="12.75" customHeight="1">
      <c r="A484" s="273"/>
      <c r="AG484" s="273"/>
    </row>
    <row r="485" spans="1:33" ht="7.5" customHeight="1">
      <c r="A485" s="273"/>
      <c r="AG485" s="273"/>
    </row>
    <row r="486" spans="1:33" ht="12.75" customHeight="1">
      <c r="A486" s="273"/>
      <c r="F486" s="416"/>
      <c r="R486" s="416"/>
      <c r="AG486" s="273"/>
    </row>
    <row r="487" spans="1:33" ht="12.75" customHeight="1">
      <c r="A487" s="273"/>
      <c r="AG487" s="273"/>
    </row>
    <row r="488" spans="1:33" ht="12.75" customHeight="1">
      <c r="A488" s="273"/>
      <c r="AG488" s="273"/>
    </row>
    <row r="489" spans="1:33" ht="12.75" customHeight="1">
      <c r="A489" s="273"/>
      <c r="AG489" s="273"/>
    </row>
    <row r="490" spans="1:33" ht="12.75" customHeight="1">
      <c r="A490" s="273"/>
      <c r="AG490" s="273"/>
    </row>
    <row r="491" spans="1:33" ht="12.75" customHeight="1">
      <c r="A491" s="273"/>
      <c r="AG491" s="273"/>
    </row>
    <row r="492" spans="1:33" ht="12.75" customHeight="1">
      <c r="A492" s="273"/>
      <c r="AG492" s="273"/>
    </row>
    <row r="493" spans="1:33" ht="12.75" customHeight="1">
      <c r="A493" s="273"/>
      <c r="AG493" s="273"/>
    </row>
    <row r="494" spans="1:33" ht="12.75" customHeight="1">
      <c r="A494" s="273"/>
      <c r="AG494" s="273"/>
    </row>
    <row r="495" spans="1:33" ht="12.75" customHeight="1">
      <c r="A495" s="273"/>
      <c r="AG495" s="273"/>
    </row>
    <row r="496" spans="1:33" ht="12.75" customHeight="1">
      <c r="A496" s="273"/>
      <c r="AG496" s="273"/>
    </row>
    <row r="497" spans="1:33" ht="12.75" customHeight="1">
      <c r="A497" s="273"/>
      <c r="AG497" s="273"/>
    </row>
    <row r="498" spans="1:33" ht="12.75" customHeight="1">
      <c r="A498" s="273"/>
      <c r="AG498" s="273"/>
    </row>
    <row r="499" spans="1:33" ht="12.75" customHeight="1">
      <c r="A499" s="273"/>
      <c r="AG499" s="273"/>
    </row>
    <row r="500" spans="1:33" ht="12.75" customHeight="1">
      <c r="A500" s="273"/>
      <c r="AG500" s="273"/>
    </row>
    <row r="501" spans="1:33" ht="12.75" customHeight="1">
      <c r="A501" s="273"/>
      <c r="AG501" s="273"/>
    </row>
    <row r="502" spans="1:33" ht="12.75" customHeight="1">
      <c r="A502" s="273"/>
      <c r="AG502" s="273"/>
    </row>
    <row r="503" spans="1:33" ht="12.75" customHeight="1">
      <c r="A503" s="273"/>
      <c r="AG503" s="273"/>
    </row>
    <row r="504" spans="1:33" ht="12.75" customHeight="1">
      <c r="A504" s="273"/>
      <c r="AG504" s="273"/>
    </row>
    <row r="505" spans="1:33" ht="12.75" customHeight="1">
      <c r="A505" s="273"/>
      <c r="AG505" s="273"/>
    </row>
    <row r="506" spans="1:33" ht="12.75" customHeight="1">
      <c r="A506" s="273"/>
      <c r="AG506" s="273"/>
    </row>
    <row r="507" spans="1:33" ht="12.75" customHeight="1">
      <c r="A507" s="273"/>
      <c r="AG507" s="273"/>
    </row>
    <row r="508" spans="1:33" ht="12.75" customHeight="1">
      <c r="A508" s="273"/>
      <c r="AG508" s="273"/>
    </row>
    <row r="509" spans="1:33" ht="12.75" customHeight="1">
      <c r="A509" s="273"/>
      <c r="AG509" s="273"/>
    </row>
    <row r="510" spans="1:33" ht="12.75" customHeight="1">
      <c r="A510" s="273"/>
      <c r="AG510" s="273"/>
    </row>
    <row r="511" spans="1:33" ht="12.75" customHeight="1">
      <c r="A511" s="273"/>
      <c r="AG511" s="273"/>
    </row>
    <row r="512" spans="1:33" ht="12.75" customHeight="1">
      <c r="A512" s="273"/>
      <c r="AG512" s="273"/>
    </row>
    <row r="513" spans="1:33" ht="12.75" customHeight="1">
      <c r="A513" s="273"/>
      <c r="AG513" s="273"/>
    </row>
    <row r="514" spans="1:33" ht="12.75" customHeight="1">
      <c r="A514" s="273"/>
      <c r="AG514" s="273"/>
    </row>
    <row r="515" spans="1:33" ht="12.75" customHeight="1">
      <c r="A515" s="273"/>
      <c r="AG515" s="273"/>
    </row>
    <row r="516" spans="1:33" ht="12.75" customHeight="1">
      <c r="A516" s="273"/>
      <c r="AG516" s="273"/>
    </row>
    <row r="517" spans="1:33" ht="12.75" customHeight="1">
      <c r="A517" s="273"/>
      <c r="AG517" s="273"/>
    </row>
    <row r="518" spans="1:33" ht="12.75" customHeight="1">
      <c r="A518" s="273"/>
      <c r="AG518" s="273"/>
    </row>
    <row r="519" spans="1:33" ht="12.75" customHeight="1">
      <c r="A519" s="273"/>
      <c r="AG519" s="273"/>
    </row>
    <row r="520" spans="1:33" ht="12.75" customHeight="1">
      <c r="A520" s="273"/>
      <c r="AG520" s="273"/>
    </row>
    <row r="521" spans="1:33" ht="12.75" customHeight="1">
      <c r="A521" s="273"/>
      <c r="AG521" s="273"/>
    </row>
    <row r="522" spans="1:33" ht="12.75" customHeight="1">
      <c r="A522" s="273"/>
      <c r="AG522" s="273"/>
    </row>
    <row r="523" spans="1:33" ht="12.75" customHeight="1">
      <c r="A523" s="273"/>
      <c r="AG523" s="273"/>
    </row>
    <row r="524" spans="1:33" ht="12.75" customHeight="1">
      <c r="A524" s="273"/>
      <c r="AG524" s="273"/>
    </row>
    <row r="525" spans="1:33" ht="12.75" customHeight="1">
      <c r="A525" s="273"/>
      <c r="AG525" s="273"/>
    </row>
    <row r="526" spans="1:33" ht="12.75" customHeight="1">
      <c r="A526" s="273"/>
      <c r="AG526" s="273"/>
    </row>
    <row r="527" spans="1:33" ht="12.75" customHeight="1">
      <c r="A527" s="273"/>
      <c r="B527" s="273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273"/>
      <c r="T527" s="273"/>
      <c r="U527" s="273"/>
      <c r="V527" s="273"/>
      <c r="W527" s="273"/>
      <c r="X527" s="273"/>
      <c r="Y527" s="273"/>
      <c r="Z527" s="273"/>
      <c r="AA527" s="273"/>
      <c r="AB527" s="273"/>
      <c r="AC527" s="273"/>
      <c r="AD527" s="273"/>
      <c r="AE527" s="273"/>
      <c r="AF527" s="273"/>
      <c r="AG527" s="273"/>
    </row>
  </sheetData>
  <sheetProtection password="F269" sheet="1" objects="1" scenarios="1"/>
  <mergeCells count="36">
    <mergeCell ref="O3:S3"/>
    <mergeCell ref="O5:S5"/>
    <mergeCell ref="O7:S7"/>
    <mergeCell ref="B42:G45"/>
    <mergeCell ref="B14:G17"/>
    <mergeCell ref="O9:S9"/>
    <mergeCell ref="H3:M3"/>
    <mergeCell ref="H5:M5"/>
    <mergeCell ref="H7:M7"/>
    <mergeCell ref="H9:M9"/>
    <mergeCell ref="AA3:AF3"/>
    <mergeCell ref="AA5:AF5"/>
    <mergeCell ref="AA9:AF9"/>
    <mergeCell ref="U3:Y3"/>
    <mergeCell ref="U7:Y7"/>
    <mergeCell ref="U9:Y9"/>
    <mergeCell ref="U5:Y5"/>
    <mergeCell ref="AA7:AF7"/>
    <mergeCell ref="B72:G75"/>
    <mergeCell ref="Z477:AC477"/>
    <mergeCell ref="B402:G405"/>
    <mergeCell ref="B462:G465"/>
    <mergeCell ref="B432:G435"/>
    <mergeCell ref="B372:G375"/>
    <mergeCell ref="T382:U382"/>
    <mergeCell ref="T383:U383"/>
    <mergeCell ref="B342:G345"/>
    <mergeCell ref="B282:G286"/>
    <mergeCell ref="T384:U384"/>
    <mergeCell ref="B192:G195"/>
    <mergeCell ref="B132:G135"/>
    <mergeCell ref="B102:G105"/>
    <mergeCell ref="B312:G315"/>
    <mergeCell ref="B222:G225"/>
    <mergeCell ref="B252:G255"/>
    <mergeCell ref="B162:G165"/>
  </mergeCells>
  <hyperlinks>
    <hyperlink ref="H3:M3" location="HILFE!A11:A32" display=" Getreide"/>
    <hyperlink ref="H5:M5" location="HILFE!A39:A60" display=" Zucker- und Futterrüben"/>
    <hyperlink ref="H7:M7" location="HILFE!A69:A90" display=" Körnermais"/>
    <hyperlink ref="H9:M9" location="HILFE!A99:A120" display=" Silomais"/>
    <hyperlink ref="O3:S3" location="HILFE!A129:A150" display=" Ölfrüchte"/>
    <hyperlink ref="O5:S5" location="HILFE!A159:A180" display=" Kartoffeln"/>
    <hyperlink ref="O7:S7" location="HILFE!A189:A210" display=" Körnerlegumiosen"/>
    <hyperlink ref="O9:S9" location="HILFE!A219:A240" display=" Faserpflanzen"/>
    <hyperlink ref="U3:Y3" location="HILFE!A249:A270" display=" Mehrj. Feldfutter"/>
    <hyperlink ref="U5:Y5" location="HILFE!A279:A300" display="Bockshorn-, Schabzieger-, "/>
    <hyperlink ref="U7:Y7" location="HILFE!A309:A330" display=" Zwischenfrüchte"/>
    <hyperlink ref="U9:Y9" location="HILFE!A339:A360" display=" Brache, Stilllegung"/>
    <hyperlink ref="AA3:AF3" location="HILFE!A369:A390" display=" Tabak"/>
    <hyperlink ref="AA5:AF5" location="HILFE!A399:A420" display=" Erdbeeren"/>
    <hyperlink ref="AA9:AF9" location="HILFE!A459:A480" display=" Gemüse"/>
    <hyperlink ref="AA7:AF7" location="HILFE!A429:A450" display=" Heil- und Gewürzpflanzen"/>
    <hyperlink ref="Z477:AB477" location="HILFE!A483:A520" display="Presstopferde"/>
    <hyperlink ref="Z477:AC477" location="HILFE!A476:A520" display="Presstopferde"/>
  </hyperlinks>
  <printOptions horizontalCentered="1"/>
  <pageMargins left="0.3937007874015748" right="0.3937007874015748" top="0.3937007874015748" bottom="0.3937007874015748" header="0.31496062992125984" footer="0.31496062992125984"/>
  <pageSetup fitToHeight="5" horizontalDpi="1200" verticalDpi="1200" orientation="portrait" paperSize="9" scale="64" r:id="rId2"/>
  <headerFooter alignWithMargins="0">
    <oddHeader>&amp;RSeite &amp;P</oddHeader>
    <oddFooter>&amp;LLEL Schwäbisch Gmünd; Abt. 2; (WS)&amp;C&amp;F&amp;R&amp;D</oddFooter>
  </headerFooter>
  <rowBreaks count="4" manualBreakCount="4">
    <brk id="94" max="255" man="1"/>
    <brk id="184" max="255" man="1"/>
    <brk id="274" max="255" man="1"/>
    <brk id="4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395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4.8515625" style="58" customWidth="1"/>
    <col min="2" max="2" width="68.28125" style="59" customWidth="1"/>
    <col min="3" max="3" width="13.00390625" style="60" customWidth="1"/>
    <col min="4" max="5" width="17.00390625" style="61" customWidth="1"/>
    <col min="6" max="6" width="10.7109375" style="62" customWidth="1"/>
    <col min="7" max="7" width="8.8515625" style="63" customWidth="1"/>
    <col min="8" max="8" width="25.57421875" style="64" customWidth="1"/>
    <col min="9" max="9" width="29.421875" style="63" bestFit="1" customWidth="1"/>
    <col min="10" max="10" width="11.421875" style="58" customWidth="1"/>
    <col min="11" max="16384" width="11.421875" style="63" customWidth="1"/>
  </cols>
  <sheetData>
    <row r="1" spans="1:10" s="53" customFormat="1" ht="127.5">
      <c r="A1" s="52" t="s">
        <v>426</v>
      </c>
      <c r="B1" s="53" t="s">
        <v>427</v>
      </c>
      <c r="C1" s="54" t="s">
        <v>428</v>
      </c>
      <c r="D1" s="55" t="s">
        <v>471</v>
      </c>
      <c r="E1" s="55" t="s">
        <v>429</v>
      </c>
      <c r="F1" s="56" t="s">
        <v>168</v>
      </c>
      <c r="G1" s="53" t="s">
        <v>560</v>
      </c>
      <c r="H1" s="57"/>
      <c r="I1" s="52"/>
      <c r="J1" s="52"/>
    </row>
    <row r="2" ht="12.75">
      <c r="A2" s="308">
        <v>1</v>
      </c>
    </row>
    <row r="3" ht="12.75">
      <c r="A3" s="58">
        <v>2</v>
      </c>
    </row>
    <row r="4" spans="1:7" ht="12.75">
      <c r="A4" s="58">
        <v>800</v>
      </c>
      <c r="B4" s="310" t="s">
        <v>430</v>
      </c>
      <c r="C4" s="311">
        <v>-280</v>
      </c>
      <c r="D4" s="312">
        <v>5</v>
      </c>
      <c r="E4" s="312" t="s">
        <v>457</v>
      </c>
      <c r="F4" s="320">
        <v>0.7</v>
      </c>
      <c r="G4" s="313">
        <v>100</v>
      </c>
    </row>
    <row r="5" spans="1:9" ht="12.75">
      <c r="A5" s="58">
        <v>801</v>
      </c>
      <c r="B5" s="310" t="s">
        <v>431</v>
      </c>
      <c r="C5" s="311">
        <v>-280</v>
      </c>
      <c r="D5" s="312">
        <v>5</v>
      </c>
      <c r="E5" s="312" t="s">
        <v>457</v>
      </c>
      <c r="F5" s="314">
        <v>0.7</v>
      </c>
      <c r="G5" s="313">
        <v>100</v>
      </c>
      <c r="I5" s="58"/>
    </row>
    <row r="6" spans="1:9" ht="12.75">
      <c r="A6" s="58">
        <v>802</v>
      </c>
      <c r="B6" s="310" t="s">
        <v>432</v>
      </c>
      <c r="C6" s="311">
        <v>-280</v>
      </c>
      <c r="D6" s="312">
        <v>6</v>
      </c>
      <c r="E6" s="312" t="s">
        <v>457</v>
      </c>
      <c r="F6" s="314">
        <v>0.8</v>
      </c>
      <c r="G6" s="313">
        <v>100</v>
      </c>
      <c r="I6" s="58"/>
    </row>
    <row r="7" spans="1:9" ht="12.75">
      <c r="A7" s="58">
        <v>803</v>
      </c>
      <c r="B7" s="310" t="s">
        <v>433</v>
      </c>
      <c r="C7" s="311">
        <v>-280</v>
      </c>
      <c r="D7" s="312">
        <v>6</v>
      </c>
      <c r="E7" s="312" t="s">
        <v>457</v>
      </c>
      <c r="F7" s="314">
        <v>0.8</v>
      </c>
      <c r="G7" s="313">
        <v>100</v>
      </c>
      <c r="I7" s="58"/>
    </row>
    <row r="8" spans="1:9" ht="12.75">
      <c r="A8" s="58">
        <v>804</v>
      </c>
      <c r="B8" s="310" t="s">
        <v>434</v>
      </c>
      <c r="C8" s="311">
        <v>-280</v>
      </c>
      <c r="D8" s="312">
        <v>6</v>
      </c>
      <c r="E8" s="312" t="s">
        <v>457</v>
      </c>
      <c r="F8" s="314">
        <v>0.8</v>
      </c>
      <c r="G8" s="313">
        <v>100</v>
      </c>
      <c r="I8" s="58"/>
    </row>
    <row r="9" spans="1:9" ht="12.75">
      <c r="A9" s="58">
        <v>805</v>
      </c>
      <c r="B9" s="310" t="s">
        <v>435</v>
      </c>
      <c r="C9" s="311">
        <v>-280</v>
      </c>
      <c r="D9" s="312">
        <v>6</v>
      </c>
      <c r="E9" s="312" t="s">
        <v>457</v>
      </c>
      <c r="F9" s="314">
        <v>0.8</v>
      </c>
      <c r="G9" s="313">
        <v>100</v>
      </c>
      <c r="I9" s="58"/>
    </row>
    <row r="10" spans="1:9" ht="12.75">
      <c r="A10" s="58">
        <v>806</v>
      </c>
      <c r="B10" s="310" t="s">
        <v>472</v>
      </c>
      <c r="C10" s="311">
        <v>-280</v>
      </c>
      <c r="D10" s="312">
        <v>6</v>
      </c>
      <c r="E10" s="312" t="s">
        <v>457</v>
      </c>
      <c r="F10" s="314">
        <v>0.9</v>
      </c>
      <c r="G10" s="313">
        <v>100</v>
      </c>
      <c r="I10" s="58"/>
    </row>
    <row r="11" spans="1:9" ht="12.75">
      <c r="A11" s="58">
        <v>807</v>
      </c>
      <c r="B11" s="310" t="s">
        <v>559</v>
      </c>
      <c r="C11" s="311">
        <v>-280</v>
      </c>
      <c r="D11" s="312">
        <v>6</v>
      </c>
      <c r="E11" s="312" t="s">
        <v>457</v>
      </c>
      <c r="F11" s="314">
        <v>0.9</v>
      </c>
      <c r="G11" s="313">
        <v>100</v>
      </c>
      <c r="I11" s="58"/>
    </row>
    <row r="12" spans="1:9" ht="12.75">
      <c r="A12" s="58">
        <v>808</v>
      </c>
      <c r="B12" s="310" t="s">
        <v>436</v>
      </c>
      <c r="C12" s="311">
        <v>-280</v>
      </c>
      <c r="D12" s="312">
        <v>5</v>
      </c>
      <c r="E12" s="312" t="s">
        <v>457</v>
      </c>
      <c r="F12" s="314">
        <v>0.9</v>
      </c>
      <c r="G12" s="313">
        <v>100</v>
      </c>
      <c r="I12" s="58"/>
    </row>
    <row r="13" spans="1:9" ht="12.75">
      <c r="A13" s="58">
        <v>809</v>
      </c>
      <c r="B13" s="310" t="s">
        <v>437</v>
      </c>
      <c r="C13" s="311">
        <v>-280</v>
      </c>
      <c r="D13" s="312">
        <v>5</v>
      </c>
      <c r="E13" s="312" t="s">
        <v>457</v>
      </c>
      <c r="F13" s="314">
        <v>1.1</v>
      </c>
      <c r="G13" s="313">
        <v>100</v>
      </c>
      <c r="I13" s="58"/>
    </row>
    <row r="14" spans="1:7" ht="12.75">
      <c r="A14" s="58">
        <v>810</v>
      </c>
      <c r="B14" s="310" t="s">
        <v>438</v>
      </c>
      <c r="C14" s="311">
        <v>-560</v>
      </c>
      <c r="D14" s="312">
        <v>9</v>
      </c>
      <c r="E14" s="312" t="s">
        <v>457</v>
      </c>
      <c r="F14" s="314">
        <v>1</v>
      </c>
      <c r="G14" s="313">
        <v>100</v>
      </c>
    </row>
    <row r="15" spans="1:7" ht="12.75">
      <c r="A15" s="58">
        <v>811</v>
      </c>
      <c r="B15" s="310" t="s">
        <v>40</v>
      </c>
      <c r="C15" s="311">
        <v>-560</v>
      </c>
      <c r="D15" s="312">
        <v>14</v>
      </c>
      <c r="E15" s="312"/>
      <c r="F15" s="314" t="s">
        <v>561</v>
      </c>
      <c r="G15" s="313"/>
    </row>
    <row r="16" spans="1:7" ht="12.75">
      <c r="A16" s="58">
        <v>812</v>
      </c>
      <c r="B16" s="315"/>
      <c r="C16" s="316"/>
      <c r="D16" s="317"/>
      <c r="E16" s="317"/>
      <c r="F16" s="318"/>
      <c r="G16" s="319"/>
    </row>
    <row r="17" spans="1:7" ht="12.75">
      <c r="A17" s="58">
        <v>813</v>
      </c>
      <c r="B17" s="310" t="s">
        <v>439</v>
      </c>
      <c r="C17" s="311">
        <v>-760</v>
      </c>
      <c r="D17" s="321">
        <v>60</v>
      </c>
      <c r="E17" s="312" t="s">
        <v>457</v>
      </c>
      <c r="F17" s="314">
        <v>0.4</v>
      </c>
      <c r="G17" s="313">
        <v>8</v>
      </c>
    </row>
    <row r="18" spans="1:7" ht="12.75">
      <c r="A18" s="58">
        <v>814</v>
      </c>
      <c r="B18" s="310" t="s">
        <v>440</v>
      </c>
      <c r="C18" s="311">
        <v>-760</v>
      </c>
      <c r="D18" s="312">
        <v>60</v>
      </c>
      <c r="E18" s="312" t="s">
        <v>457</v>
      </c>
      <c r="F18" s="320">
        <v>0.7</v>
      </c>
      <c r="G18" s="313">
        <v>8</v>
      </c>
    </row>
    <row r="19" spans="1:10" s="53" customFormat="1" ht="12.75">
      <c r="A19" s="58">
        <v>815</v>
      </c>
      <c r="B19" s="310" t="s">
        <v>441</v>
      </c>
      <c r="C19" s="311">
        <v>-760</v>
      </c>
      <c r="D19" s="312">
        <v>55</v>
      </c>
      <c r="E19" s="312" t="s">
        <v>457</v>
      </c>
      <c r="F19" s="314">
        <v>0.7</v>
      </c>
      <c r="G19" s="313">
        <v>8</v>
      </c>
      <c r="H19" s="57"/>
      <c r="I19" s="52"/>
      <c r="J19" s="52"/>
    </row>
    <row r="20" spans="1:10" s="53" customFormat="1" ht="12.75">
      <c r="A20" s="58">
        <v>816</v>
      </c>
      <c r="B20" s="310" t="s">
        <v>442</v>
      </c>
      <c r="C20" s="311">
        <v>-760</v>
      </c>
      <c r="D20" s="312">
        <v>30</v>
      </c>
      <c r="E20" s="312"/>
      <c r="F20" s="314" t="s">
        <v>561</v>
      </c>
      <c r="G20" s="313"/>
      <c r="H20" s="57"/>
      <c r="I20" s="52"/>
      <c r="J20" s="52"/>
    </row>
    <row r="21" spans="1:10" s="53" customFormat="1" ht="12.75">
      <c r="A21" s="58">
        <v>817</v>
      </c>
      <c r="B21" s="310" t="s">
        <v>443</v>
      </c>
      <c r="C21" s="311">
        <v>-280</v>
      </c>
      <c r="D21" s="312">
        <v>2.5</v>
      </c>
      <c r="E21" s="312" t="s">
        <v>457</v>
      </c>
      <c r="F21" s="314">
        <v>1.7</v>
      </c>
      <c r="G21" s="313">
        <v>100</v>
      </c>
      <c r="H21" s="57"/>
      <c r="I21" s="52"/>
      <c r="J21" s="52"/>
    </row>
    <row r="22" spans="1:7" ht="12.75">
      <c r="A22" s="58">
        <v>818</v>
      </c>
      <c r="B22" s="310" t="s">
        <v>444</v>
      </c>
      <c r="C22" s="311">
        <v>-280</v>
      </c>
      <c r="D22" s="312">
        <v>3</v>
      </c>
      <c r="E22" s="312" t="s">
        <v>457</v>
      </c>
      <c r="F22" s="314">
        <v>1.3</v>
      </c>
      <c r="G22" s="313">
        <v>100</v>
      </c>
    </row>
    <row r="23" spans="1:9" ht="12.75">
      <c r="A23" s="58">
        <v>819</v>
      </c>
      <c r="B23" s="310" t="s">
        <v>445</v>
      </c>
      <c r="C23" s="311">
        <v>-280</v>
      </c>
      <c r="D23" s="312">
        <v>3.5</v>
      </c>
      <c r="E23" s="312" t="s">
        <v>457</v>
      </c>
      <c r="F23" s="314">
        <v>4.1</v>
      </c>
      <c r="G23" s="313">
        <v>100</v>
      </c>
      <c r="I23" s="58"/>
    </row>
    <row r="24" spans="1:7" ht="12.75">
      <c r="A24" s="58">
        <v>820</v>
      </c>
      <c r="B24" s="310" t="s">
        <v>446</v>
      </c>
      <c r="C24" s="311">
        <v>-280</v>
      </c>
      <c r="D24" s="312">
        <v>2.5</v>
      </c>
      <c r="E24" s="312" t="s">
        <v>457</v>
      </c>
      <c r="F24" s="314">
        <v>1.6</v>
      </c>
      <c r="G24" s="313">
        <v>100</v>
      </c>
    </row>
    <row r="25" spans="1:7" ht="12.75">
      <c r="A25" s="58">
        <v>821</v>
      </c>
      <c r="B25" s="310" t="s">
        <v>447</v>
      </c>
      <c r="C25" s="311">
        <v>-280</v>
      </c>
      <c r="D25" s="312">
        <v>3</v>
      </c>
      <c r="E25" s="312"/>
      <c r="F25" s="314" t="s">
        <v>561</v>
      </c>
      <c r="G25" s="313"/>
    </row>
    <row r="26" spans="1:7" ht="12.75">
      <c r="A26" s="58">
        <v>822</v>
      </c>
      <c r="B26" s="310" t="s">
        <v>448</v>
      </c>
      <c r="C26" s="311">
        <v>-280</v>
      </c>
      <c r="D26" s="312">
        <v>0</v>
      </c>
      <c r="E26" s="312"/>
      <c r="F26" s="314" t="s">
        <v>561</v>
      </c>
      <c r="G26" s="313"/>
    </row>
    <row r="27" spans="1:7" ht="12.75">
      <c r="A27" s="58">
        <v>823</v>
      </c>
      <c r="B27" s="315"/>
      <c r="C27" s="316"/>
      <c r="D27" s="317"/>
      <c r="E27" s="317"/>
      <c r="F27" s="318"/>
      <c r="G27" s="319"/>
    </row>
    <row r="28" spans="1:7" ht="12.75">
      <c r="A28" s="58">
        <v>824</v>
      </c>
      <c r="B28" s="310" t="s">
        <v>449</v>
      </c>
      <c r="C28" s="311">
        <v>160</v>
      </c>
      <c r="D28" s="312">
        <v>3</v>
      </c>
      <c r="E28" s="312"/>
      <c r="F28" s="314" t="s">
        <v>561</v>
      </c>
      <c r="G28" s="313"/>
    </row>
    <row r="29" spans="1:7" ht="12.75">
      <c r="A29" s="58">
        <v>825</v>
      </c>
      <c r="B29" s="315"/>
      <c r="C29" s="316"/>
      <c r="D29" s="317"/>
      <c r="E29" s="317"/>
      <c r="F29" s="318"/>
      <c r="G29" s="319"/>
    </row>
    <row r="30" spans="1:7" ht="12.75">
      <c r="A30" s="58">
        <v>826</v>
      </c>
      <c r="B30" s="310" t="s">
        <v>592</v>
      </c>
      <c r="C30" s="311">
        <v>-280</v>
      </c>
      <c r="D30" s="312">
        <v>0</v>
      </c>
      <c r="E30" s="312"/>
      <c r="F30" s="314" t="s">
        <v>561</v>
      </c>
      <c r="G30" s="313"/>
    </row>
    <row r="31" spans="1:7" ht="12.75">
      <c r="A31" s="58">
        <v>827</v>
      </c>
      <c r="B31" s="310" t="s">
        <v>453</v>
      </c>
      <c r="C31" s="311">
        <v>100</v>
      </c>
      <c r="D31" s="312">
        <v>0</v>
      </c>
      <c r="E31" s="312"/>
      <c r="F31" s="314" t="s">
        <v>561</v>
      </c>
      <c r="G31" s="313"/>
    </row>
    <row r="32" spans="1:7" ht="12.75">
      <c r="A32" s="58">
        <v>828</v>
      </c>
      <c r="B32" s="315"/>
      <c r="C32" s="316"/>
      <c r="D32" s="317"/>
      <c r="E32" s="317"/>
      <c r="F32" s="318"/>
      <c r="G32" s="319"/>
    </row>
    <row r="33" spans="1:7" ht="12.75">
      <c r="A33" s="58">
        <v>829</v>
      </c>
      <c r="B33" s="310" t="s">
        <v>548</v>
      </c>
      <c r="C33" s="311">
        <v>600</v>
      </c>
      <c r="D33" s="312">
        <v>0</v>
      </c>
      <c r="E33" s="312"/>
      <c r="F33" s="314" t="s">
        <v>561</v>
      </c>
      <c r="G33" s="313"/>
    </row>
    <row r="34" spans="1:7" ht="12.75">
      <c r="A34" s="58">
        <v>830</v>
      </c>
      <c r="B34" s="310" t="s">
        <v>555</v>
      </c>
      <c r="C34" s="311">
        <v>400</v>
      </c>
      <c r="D34" s="312">
        <v>0</v>
      </c>
      <c r="E34" s="312"/>
      <c r="F34" s="314" t="s">
        <v>561</v>
      </c>
      <c r="G34" s="313"/>
    </row>
    <row r="35" spans="1:7" ht="12.75">
      <c r="A35" s="58">
        <v>831</v>
      </c>
      <c r="B35" s="310" t="s">
        <v>556</v>
      </c>
      <c r="C35" s="311">
        <v>100</v>
      </c>
      <c r="D35" s="312">
        <v>0</v>
      </c>
      <c r="E35" s="312"/>
      <c r="F35" s="314" t="s">
        <v>561</v>
      </c>
      <c r="G35" s="313"/>
    </row>
    <row r="36" spans="1:7" ht="12.75">
      <c r="A36" s="58">
        <v>832</v>
      </c>
      <c r="B36" s="310" t="s">
        <v>557</v>
      </c>
      <c r="C36" s="311">
        <v>200</v>
      </c>
      <c r="D36" s="312">
        <v>0</v>
      </c>
      <c r="E36" s="312"/>
      <c r="F36" s="314" t="s">
        <v>561</v>
      </c>
      <c r="G36" s="313"/>
    </row>
    <row r="37" spans="1:7" ht="12.75">
      <c r="A37" s="58">
        <v>833</v>
      </c>
      <c r="B37" s="310" t="s">
        <v>558</v>
      </c>
      <c r="C37" s="311">
        <v>300</v>
      </c>
      <c r="D37" s="312">
        <v>0</v>
      </c>
      <c r="E37" s="312"/>
      <c r="F37" s="314" t="s">
        <v>561</v>
      </c>
      <c r="G37" s="313"/>
    </row>
    <row r="38" spans="1:7" ht="12.75">
      <c r="A38" s="58">
        <v>834</v>
      </c>
      <c r="B38" s="315"/>
      <c r="C38" s="316"/>
      <c r="D38" s="317"/>
      <c r="E38" s="317"/>
      <c r="F38" s="318"/>
      <c r="G38" s="319"/>
    </row>
    <row r="39" spans="1:7" ht="12.75">
      <c r="A39" s="58">
        <v>835</v>
      </c>
      <c r="B39" s="310" t="s">
        <v>3</v>
      </c>
      <c r="C39" s="311">
        <v>600</v>
      </c>
      <c r="D39" s="312">
        <v>0</v>
      </c>
      <c r="E39" s="312"/>
      <c r="F39" s="314" t="s">
        <v>561</v>
      </c>
      <c r="G39" s="313"/>
    </row>
    <row r="40" spans="1:7" ht="12.75">
      <c r="A40" s="58">
        <v>836</v>
      </c>
      <c r="B40" s="310" t="s">
        <v>4</v>
      </c>
      <c r="C40" s="311">
        <v>400</v>
      </c>
      <c r="D40" s="312">
        <v>0</v>
      </c>
      <c r="E40" s="312"/>
      <c r="F40" s="314" t="s">
        <v>561</v>
      </c>
      <c r="G40" s="313"/>
    </row>
    <row r="41" spans="1:7" ht="12.75">
      <c r="A41" s="58">
        <v>837</v>
      </c>
      <c r="B41" s="310" t="s">
        <v>5</v>
      </c>
      <c r="C41" s="311">
        <v>100</v>
      </c>
      <c r="D41" s="312">
        <v>0</v>
      </c>
      <c r="E41" s="312"/>
      <c r="F41" s="314" t="s">
        <v>561</v>
      </c>
      <c r="G41" s="313"/>
    </row>
    <row r="42" spans="1:7" ht="12.75">
      <c r="A42" s="58">
        <v>838</v>
      </c>
      <c r="B42" s="310" t="s">
        <v>6</v>
      </c>
      <c r="C42" s="311">
        <v>200</v>
      </c>
      <c r="D42" s="312">
        <v>0</v>
      </c>
      <c r="E42" s="312"/>
      <c r="F42" s="314" t="s">
        <v>561</v>
      </c>
      <c r="G42" s="313"/>
    </row>
    <row r="43" spans="1:7" ht="12.75">
      <c r="A43" s="58">
        <v>839</v>
      </c>
      <c r="B43" s="310" t="s">
        <v>7</v>
      </c>
      <c r="C43" s="311">
        <v>300</v>
      </c>
      <c r="D43" s="312">
        <v>0</v>
      </c>
      <c r="E43" s="312"/>
      <c r="F43" s="314" t="s">
        <v>561</v>
      </c>
      <c r="G43" s="313"/>
    </row>
    <row r="44" spans="1:7" ht="12.75">
      <c r="A44" s="58">
        <v>840</v>
      </c>
      <c r="B44" s="315"/>
      <c r="C44" s="316"/>
      <c r="D44" s="317"/>
      <c r="E44" s="317"/>
      <c r="F44" s="318"/>
      <c r="G44" s="319"/>
    </row>
    <row r="45" spans="1:7" ht="12.75">
      <c r="A45" s="58">
        <v>841</v>
      </c>
      <c r="B45" s="310" t="s">
        <v>450</v>
      </c>
      <c r="C45" s="311">
        <v>200</v>
      </c>
      <c r="D45" s="312">
        <v>0</v>
      </c>
      <c r="E45" s="312"/>
      <c r="F45" s="314" t="s">
        <v>561</v>
      </c>
      <c r="G45" s="313"/>
    </row>
    <row r="46" spans="1:7" ht="12.75">
      <c r="A46" s="58">
        <v>842</v>
      </c>
      <c r="B46" s="310" t="s">
        <v>451</v>
      </c>
      <c r="C46" s="311">
        <v>80</v>
      </c>
      <c r="D46" s="312">
        <v>0</v>
      </c>
      <c r="E46" s="312"/>
      <c r="F46" s="314" t="s">
        <v>561</v>
      </c>
      <c r="G46" s="313"/>
    </row>
    <row r="47" spans="1:7" ht="12.75">
      <c r="A47" s="58">
        <v>843</v>
      </c>
      <c r="B47" s="310" t="s">
        <v>452</v>
      </c>
      <c r="C47" s="311">
        <v>120</v>
      </c>
      <c r="D47" s="312">
        <v>0</v>
      </c>
      <c r="E47" s="312"/>
      <c r="F47" s="314" t="s">
        <v>561</v>
      </c>
      <c r="G47" s="313"/>
    </row>
    <row r="48" spans="1:7" ht="12.75">
      <c r="A48" s="58">
        <v>844</v>
      </c>
      <c r="B48" s="315"/>
      <c r="C48" s="316"/>
      <c r="D48" s="317"/>
      <c r="E48" s="317"/>
      <c r="F48" s="318"/>
      <c r="G48" s="319"/>
    </row>
    <row r="49" spans="1:7" ht="12.75">
      <c r="A49" s="58">
        <v>845</v>
      </c>
      <c r="B49" s="310" t="s">
        <v>549</v>
      </c>
      <c r="C49" s="311">
        <v>180</v>
      </c>
      <c r="D49" s="312">
        <v>0</v>
      </c>
      <c r="E49" s="312"/>
      <c r="F49" s="314" t="s">
        <v>561</v>
      </c>
      <c r="G49" s="313"/>
    </row>
    <row r="50" spans="1:7" ht="12.75">
      <c r="A50" s="58">
        <v>846</v>
      </c>
      <c r="B50" s="310" t="s">
        <v>550</v>
      </c>
      <c r="C50" s="311">
        <v>80</v>
      </c>
      <c r="D50" s="312">
        <v>0</v>
      </c>
      <c r="E50" s="312"/>
      <c r="F50" s="314" t="s">
        <v>561</v>
      </c>
      <c r="G50" s="313"/>
    </row>
    <row r="51" spans="1:7" ht="12.75">
      <c r="A51" s="58">
        <v>847</v>
      </c>
      <c r="B51" s="310" t="s">
        <v>554</v>
      </c>
      <c r="C51" s="311">
        <v>200</v>
      </c>
      <c r="D51" s="312">
        <v>0</v>
      </c>
      <c r="E51" s="312"/>
      <c r="F51" s="314" t="s">
        <v>561</v>
      </c>
      <c r="G51" s="313"/>
    </row>
    <row r="52" spans="1:7" ht="12.75">
      <c r="A52" s="58">
        <v>848</v>
      </c>
      <c r="B52" s="310" t="s">
        <v>551</v>
      </c>
      <c r="C52" s="311">
        <v>700</v>
      </c>
      <c r="D52" s="312">
        <v>0</v>
      </c>
      <c r="E52" s="312"/>
      <c r="F52" s="314" t="s">
        <v>561</v>
      </c>
      <c r="G52" s="313"/>
    </row>
    <row r="53" spans="1:7" ht="12.75">
      <c r="A53" s="58">
        <v>849</v>
      </c>
      <c r="B53" s="310" t="s">
        <v>552</v>
      </c>
      <c r="C53" s="311">
        <v>400</v>
      </c>
      <c r="D53" s="312">
        <v>0</v>
      </c>
      <c r="E53" s="312"/>
      <c r="F53" s="314" t="s">
        <v>561</v>
      </c>
      <c r="G53" s="313"/>
    </row>
    <row r="54" spans="1:7" ht="12.75">
      <c r="A54" s="58">
        <v>850</v>
      </c>
      <c r="B54" s="310" t="s">
        <v>553</v>
      </c>
      <c r="C54" s="311">
        <v>400</v>
      </c>
      <c r="D54" s="312">
        <v>0</v>
      </c>
      <c r="E54" s="312"/>
      <c r="F54" s="314" t="s">
        <v>561</v>
      </c>
      <c r="G54" s="313"/>
    </row>
    <row r="55" spans="1:7" ht="12.75">
      <c r="A55" s="58">
        <v>851</v>
      </c>
      <c r="B55" s="315"/>
      <c r="C55" s="316"/>
      <c r="D55" s="317"/>
      <c r="E55" s="317"/>
      <c r="F55" s="318"/>
      <c r="G55" s="319"/>
    </row>
    <row r="56" spans="1:6" ht="12.75">
      <c r="A56" s="58">
        <v>852</v>
      </c>
      <c r="B56" s="59" t="s">
        <v>61</v>
      </c>
      <c r="C56" s="60">
        <v>-760</v>
      </c>
      <c r="D56" s="61">
        <v>0</v>
      </c>
      <c r="F56" s="62" t="s">
        <v>561</v>
      </c>
    </row>
    <row r="57" spans="1:6" ht="12.75">
      <c r="A57" s="58">
        <v>853</v>
      </c>
      <c r="B57" s="59" t="s">
        <v>62</v>
      </c>
      <c r="C57" s="60">
        <v>-560</v>
      </c>
      <c r="D57" s="61">
        <v>0</v>
      </c>
      <c r="F57" s="62" t="s">
        <v>561</v>
      </c>
    </row>
    <row r="58" spans="1:6" ht="12.75">
      <c r="A58" s="58">
        <v>854</v>
      </c>
      <c r="B58" s="59" t="s">
        <v>63</v>
      </c>
      <c r="C58" s="60">
        <v>-280</v>
      </c>
      <c r="D58" s="61">
        <v>0</v>
      </c>
      <c r="F58" s="62" t="s">
        <v>561</v>
      </c>
    </row>
    <row r="59" spans="1:6" ht="12.75">
      <c r="A59" s="58">
        <v>855</v>
      </c>
      <c r="B59" s="59" t="s">
        <v>64</v>
      </c>
      <c r="C59" s="60">
        <v>160</v>
      </c>
      <c r="D59" s="61">
        <v>0</v>
      </c>
      <c r="F59" s="62" t="s">
        <v>561</v>
      </c>
    </row>
    <row r="60" spans="1:9" ht="12.75">
      <c r="A60" s="58">
        <v>856</v>
      </c>
      <c r="B60" s="68" t="s">
        <v>66</v>
      </c>
      <c r="C60" s="60">
        <v>-560</v>
      </c>
      <c r="D60" s="61">
        <v>0</v>
      </c>
      <c r="E60" s="58"/>
      <c r="F60" s="62" t="s">
        <v>561</v>
      </c>
      <c r="I60" s="58"/>
    </row>
    <row r="61" spans="1:9" ht="12.75">
      <c r="A61" s="58">
        <v>857</v>
      </c>
      <c r="B61" s="68" t="s">
        <v>65</v>
      </c>
      <c r="C61" s="60">
        <v>-560</v>
      </c>
      <c r="D61" s="61">
        <v>0</v>
      </c>
      <c r="E61" s="58"/>
      <c r="F61" s="62" t="s">
        <v>561</v>
      </c>
      <c r="I61" s="58"/>
    </row>
    <row r="62" spans="1:9" ht="12.75">
      <c r="A62" s="58">
        <v>858</v>
      </c>
      <c r="B62" s="68" t="s">
        <v>67</v>
      </c>
      <c r="C62" s="60">
        <v>-560</v>
      </c>
      <c r="D62" s="61">
        <v>0</v>
      </c>
      <c r="E62" s="58"/>
      <c r="F62" s="62" t="s">
        <v>561</v>
      </c>
      <c r="I62" s="58"/>
    </row>
    <row r="63" spans="1:9" ht="12.75">
      <c r="A63" s="58">
        <v>859</v>
      </c>
      <c r="B63" s="68" t="s">
        <v>68</v>
      </c>
      <c r="C63" s="60">
        <v>-560</v>
      </c>
      <c r="D63" s="61">
        <v>0</v>
      </c>
      <c r="E63" s="58"/>
      <c r="F63" s="62" t="s">
        <v>561</v>
      </c>
      <c r="I63" s="58"/>
    </row>
    <row r="64" spans="1:9" ht="12.75">
      <c r="A64" s="58">
        <v>860</v>
      </c>
      <c r="B64" s="68" t="s">
        <v>69</v>
      </c>
      <c r="C64" s="60">
        <v>-560</v>
      </c>
      <c r="D64" s="61">
        <v>0</v>
      </c>
      <c r="E64" s="58"/>
      <c r="F64" s="62" t="s">
        <v>561</v>
      </c>
      <c r="I64" s="58"/>
    </row>
    <row r="65" spans="1:9" ht="12.75">
      <c r="A65" s="58">
        <v>861</v>
      </c>
      <c r="B65" s="68" t="s">
        <v>70</v>
      </c>
      <c r="C65" s="60">
        <v>-560</v>
      </c>
      <c r="D65" s="61">
        <v>0</v>
      </c>
      <c r="E65" s="58"/>
      <c r="F65" s="62" t="s">
        <v>561</v>
      </c>
      <c r="I65" s="58"/>
    </row>
    <row r="66" spans="1:9" ht="12.75">
      <c r="A66" s="58">
        <v>862</v>
      </c>
      <c r="B66" s="68" t="s">
        <v>71</v>
      </c>
      <c r="C66" s="60">
        <v>-560</v>
      </c>
      <c r="D66" s="61">
        <v>0</v>
      </c>
      <c r="E66" s="58"/>
      <c r="F66" s="62" t="s">
        <v>561</v>
      </c>
      <c r="I66" s="58"/>
    </row>
    <row r="67" spans="1:9" ht="12.75">
      <c r="A67" s="58">
        <v>863</v>
      </c>
      <c r="B67" s="68" t="s">
        <v>72</v>
      </c>
      <c r="C67" s="60">
        <v>-560</v>
      </c>
      <c r="D67" s="61">
        <v>0</v>
      </c>
      <c r="E67" s="58"/>
      <c r="F67" s="62" t="s">
        <v>561</v>
      </c>
      <c r="I67" s="58"/>
    </row>
    <row r="68" spans="1:9" ht="12.75">
      <c r="A68" s="58">
        <v>864</v>
      </c>
      <c r="B68" s="68" t="s">
        <v>73</v>
      </c>
      <c r="C68" s="60">
        <v>-560</v>
      </c>
      <c r="D68" s="61">
        <v>0</v>
      </c>
      <c r="E68" s="58"/>
      <c r="F68" s="62" t="s">
        <v>561</v>
      </c>
      <c r="I68" s="58"/>
    </row>
    <row r="69" spans="1:9" ht="12.75">
      <c r="A69" s="58">
        <v>865</v>
      </c>
      <c r="B69" s="68" t="s">
        <v>74</v>
      </c>
      <c r="C69" s="60">
        <v>-560</v>
      </c>
      <c r="D69" s="61">
        <v>0</v>
      </c>
      <c r="E69" s="58"/>
      <c r="F69" s="62" t="s">
        <v>561</v>
      </c>
      <c r="I69" s="58"/>
    </row>
    <row r="70" spans="1:9" ht="12.75">
      <c r="A70" s="58">
        <v>866</v>
      </c>
      <c r="B70" s="68" t="s">
        <v>75</v>
      </c>
      <c r="C70" s="60">
        <v>-560</v>
      </c>
      <c r="D70" s="61">
        <v>0</v>
      </c>
      <c r="E70" s="58"/>
      <c r="F70" s="62" t="s">
        <v>561</v>
      </c>
      <c r="I70" s="58"/>
    </row>
    <row r="71" spans="1:9" ht="12.75">
      <c r="A71" s="58">
        <v>867</v>
      </c>
      <c r="B71" s="68" t="s">
        <v>76</v>
      </c>
      <c r="C71" s="60">
        <v>-560</v>
      </c>
      <c r="D71" s="61">
        <v>0</v>
      </c>
      <c r="E71" s="58"/>
      <c r="F71" s="62" t="s">
        <v>561</v>
      </c>
      <c r="I71" s="58"/>
    </row>
    <row r="72" spans="1:9" ht="12.75">
      <c r="A72" s="58">
        <v>868</v>
      </c>
      <c r="B72" s="68" t="s">
        <v>77</v>
      </c>
      <c r="C72" s="60">
        <v>-560</v>
      </c>
      <c r="D72" s="61">
        <v>0</v>
      </c>
      <c r="E72" s="58"/>
      <c r="F72" s="62" t="s">
        <v>561</v>
      </c>
      <c r="I72" s="58"/>
    </row>
    <row r="73" spans="1:9" ht="12.75">
      <c r="A73" s="58">
        <v>869</v>
      </c>
      <c r="B73" s="68" t="s">
        <v>78</v>
      </c>
      <c r="C73" s="60">
        <v>-560</v>
      </c>
      <c r="D73" s="61">
        <v>0</v>
      </c>
      <c r="E73" s="58"/>
      <c r="F73" s="62" t="s">
        <v>561</v>
      </c>
      <c r="I73" s="58"/>
    </row>
    <row r="74" spans="1:9" ht="12.75">
      <c r="A74" s="58">
        <v>870</v>
      </c>
      <c r="B74" s="68" t="s">
        <v>79</v>
      </c>
      <c r="C74" s="60">
        <v>-560</v>
      </c>
      <c r="D74" s="61">
        <v>0</v>
      </c>
      <c r="E74" s="58"/>
      <c r="F74" s="62" t="s">
        <v>561</v>
      </c>
      <c r="H74" s="66"/>
      <c r="I74" s="58"/>
    </row>
    <row r="75" spans="1:9" ht="12.75">
      <c r="A75" s="58">
        <v>871</v>
      </c>
      <c r="B75" s="68" t="s">
        <v>80</v>
      </c>
      <c r="C75" s="60">
        <v>-560</v>
      </c>
      <c r="D75" s="61">
        <v>0</v>
      </c>
      <c r="E75" s="58"/>
      <c r="F75" s="62" t="s">
        <v>561</v>
      </c>
      <c r="H75" s="66"/>
      <c r="I75" s="58"/>
    </row>
    <row r="76" spans="1:9" ht="12.75">
      <c r="A76" s="58">
        <v>872</v>
      </c>
      <c r="B76" s="68" t="s">
        <v>81</v>
      </c>
      <c r="C76" s="60">
        <v>-560</v>
      </c>
      <c r="D76" s="61">
        <v>0</v>
      </c>
      <c r="E76" s="58"/>
      <c r="F76" s="62" t="s">
        <v>561</v>
      </c>
      <c r="H76" s="66"/>
      <c r="I76" s="58"/>
    </row>
    <row r="77" spans="1:9" ht="12.75">
      <c r="A77" s="58">
        <v>873</v>
      </c>
      <c r="B77" s="68" t="s">
        <v>82</v>
      </c>
      <c r="C77" s="60">
        <v>-280</v>
      </c>
      <c r="D77" s="61">
        <v>0</v>
      </c>
      <c r="E77" s="58"/>
      <c r="F77" s="62" t="s">
        <v>561</v>
      </c>
      <c r="H77" s="66"/>
      <c r="I77" s="58"/>
    </row>
    <row r="78" spans="1:9" ht="12.75">
      <c r="A78" s="58">
        <v>874</v>
      </c>
      <c r="B78" s="68" t="s">
        <v>83</v>
      </c>
      <c r="C78" s="60">
        <v>-280</v>
      </c>
      <c r="D78" s="61">
        <v>0</v>
      </c>
      <c r="E78" s="58"/>
      <c r="F78" s="62" t="s">
        <v>561</v>
      </c>
      <c r="H78" s="66"/>
      <c r="I78" s="58"/>
    </row>
    <row r="79" spans="1:9" ht="12.75">
      <c r="A79" s="58">
        <v>875</v>
      </c>
      <c r="B79" s="68" t="s">
        <v>84</v>
      </c>
      <c r="C79" s="60">
        <v>-280</v>
      </c>
      <c r="D79" s="61">
        <v>0</v>
      </c>
      <c r="E79" s="58"/>
      <c r="F79" s="62" t="s">
        <v>561</v>
      </c>
      <c r="H79" s="66"/>
      <c r="I79" s="58"/>
    </row>
    <row r="80" spans="1:9" ht="12.75">
      <c r="A80" s="58">
        <v>876</v>
      </c>
      <c r="B80" s="68" t="s">
        <v>85</v>
      </c>
      <c r="C80" s="60">
        <v>-280</v>
      </c>
      <c r="D80" s="61">
        <v>0</v>
      </c>
      <c r="E80" s="58"/>
      <c r="F80" s="62" t="s">
        <v>561</v>
      </c>
      <c r="H80" s="66"/>
      <c r="I80" s="58"/>
    </row>
    <row r="81" spans="1:9" ht="12.75">
      <c r="A81" s="58">
        <v>877</v>
      </c>
      <c r="B81" s="68" t="s">
        <v>86</v>
      </c>
      <c r="C81" s="60">
        <v>-280</v>
      </c>
      <c r="D81" s="61">
        <v>0</v>
      </c>
      <c r="E81" s="58"/>
      <c r="F81" s="62" t="s">
        <v>561</v>
      </c>
      <c r="H81" s="66"/>
      <c r="I81" s="58"/>
    </row>
    <row r="82" spans="1:9" ht="12.75">
      <c r="A82" s="58">
        <v>878</v>
      </c>
      <c r="B82" s="68" t="s">
        <v>87</v>
      </c>
      <c r="C82" s="60">
        <v>-280</v>
      </c>
      <c r="D82" s="61">
        <v>0</v>
      </c>
      <c r="E82" s="58"/>
      <c r="F82" s="62" t="s">
        <v>561</v>
      </c>
      <c r="H82" s="66"/>
      <c r="I82" s="58"/>
    </row>
    <row r="83" spans="1:9" ht="12.75">
      <c r="A83" s="58">
        <v>879</v>
      </c>
      <c r="B83" s="68" t="s">
        <v>88</v>
      </c>
      <c r="C83" s="60">
        <v>-280</v>
      </c>
      <c r="D83" s="61">
        <v>0</v>
      </c>
      <c r="E83" s="58"/>
      <c r="F83" s="62" t="s">
        <v>561</v>
      </c>
      <c r="H83" s="66"/>
      <c r="I83" s="58"/>
    </row>
    <row r="84" spans="1:9" ht="12.75">
      <c r="A84" s="58">
        <v>880</v>
      </c>
      <c r="B84" s="68" t="s">
        <v>89</v>
      </c>
      <c r="C84" s="60">
        <v>-280</v>
      </c>
      <c r="D84" s="61">
        <v>0</v>
      </c>
      <c r="E84" s="58"/>
      <c r="F84" s="62" t="s">
        <v>561</v>
      </c>
      <c r="H84" s="66"/>
      <c r="I84" s="58"/>
    </row>
    <row r="85" spans="1:9" ht="12.75">
      <c r="A85" s="58">
        <v>881</v>
      </c>
      <c r="B85" s="68" t="s">
        <v>90</v>
      </c>
      <c r="C85" s="60">
        <v>-280</v>
      </c>
      <c r="D85" s="61">
        <v>0</v>
      </c>
      <c r="E85" s="58"/>
      <c r="F85" s="62" t="s">
        <v>561</v>
      </c>
      <c r="H85" s="66"/>
      <c r="I85" s="58"/>
    </row>
    <row r="86" spans="1:9" ht="12.75">
      <c r="A86" s="58">
        <v>882</v>
      </c>
      <c r="B86" s="68" t="s">
        <v>91</v>
      </c>
      <c r="C86" s="60">
        <v>-280</v>
      </c>
      <c r="D86" s="61">
        <v>0</v>
      </c>
      <c r="E86" s="58"/>
      <c r="F86" s="62" t="s">
        <v>561</v>
      </c>
      <c r="H86" s="66"/>
      <c r="I86" s="58"/>
    </row>
    <row r="87" spans="1:9" ht="12.75">
      <c r="A87" s="58">
        <v>883</v>
      </c>
      <c r="B87" s="68" t="s">
        <v>93</v>
      </c>
      <c r="C87" s="60">
        <v>-280</v>
      </c>
      <c r="D87" s="61">
        <v>0</v>
      </c>
      <c r="E87" s="58"/>
      <c r="F87" s="62" t="s">
        <v>561</v>
      </c>
      <c r="H87" s="66"/>
      <c r="I87" s="58"/>
    </row>
    <row r="88" spans="1:9" ht="12.75">
      <c r="A88" s="58">
        <v>884</v>
      </c>
      <c r="B88" s="68" t="s">
        <v>94</v>
      </c>
      <c r="C88" s="60">
        <v>-280</v>
      </c>
      <c r="D88" s="61">
        <v>0</v>
      </c>
      <c r="E88" s="58"/>
      <c r="F88" s="62" t="s">
        <v>561</v>
      </c>
      <c r="H88" s="66"/>
      <c r="I88" s="58"/>
    </row>
    <row r="89" spans="1:9" ht="12.75">
      <c r="A89" s="58">
        <v>885</v>
      </c>
      <c r="B89" s="68" t="s">
        <v>95</v>
      </c>
      <c r="C89" s="60">
        <v>-280</v>
      </c>
      <c r="D89" s="61">
        <v>0</v>
      </c>
      <c r="E89" s="58"/>
      <c r="F89" s="62" t="s">
        <v>561</v>
      </c>
      <c r="H89" s="66"/>
      <c r="I89" s="58"/>
    </row>
    <row r="90" spans="1:9" ht="12.75">
      <c r="A90" s="58">
        <v>886</v>
      </c>
      <c r="B90" s="68" t="s">
        <v>96</v>
      </c>
      <c r="C90" s="60">
        <v>-280</v>
      </c>
      <c r="D90" s="61">
        <v>0</v>
      </c>
      <c r="E90" s="58"/>
      <c r="F90" s="62" t="s">
        <v>561</v>
      </c>
      <c r="H90" s="66"/>
      <c r="I90" s="58"/>
    </row>
    <row r="91" spans="1:9" ht="12.75">
      <c r="A91" s="58">
        <v>887</v>
      </c>
      <c r="B91" s="68" t="s">
        <v>97</v>
      </c>
      <c r="C91" s="60">
        <v>-280</v>
      </c>
      <c r="D91" s="61">
        <v>0</v>
      </c>
      <c r="E91" s="58"/>
      <c r="F91" s="62" t="s">
        <v>561</v>
      </c>
      <c r="H91" s="66"/>
      <c r="I91" s="58"/>
    </row>
    <row r="92" spans="1:9" ht="12.75">
      <c r="A92" s="58">
        <v>888</v>
      </c>
      <c r="B92" s="68" t="s">
        <v>98</v>
      </c>
      <c r="C92" s="60">
        <v>-280</v>
      </c>
      <c r="D92" s="61">
        <v>0</v>
      </c>
      <c r="E92" s="58"/>
      <c r="F92" s="62" t="s">
        <v>561</v>
      </c>
      <c r="H92" s="66"/>
      <c r="I92" s="58"/>
    </row>
    <row r="93" spans="1:9" ht="12.75">
      <c r="A93" s="58">
        <v>889</v>
      </c>
      <c r="B93" s="68" t="s">
        <v>99</v>
      </c>
      <c r="C93" s="60">
        <v>-280</v>
      </c>
      <c r="D93" s="61">
        <v>0</v>
      </c>
      <c r="E93" s="58"/>
      <c r="F93" s="62" t="s">
        <v>561</v>
      </c>
      <c r="H93" s="66"/>
      <c r="I93" s="58"/>
    </row>
    <row r="94" spans="1:9" ht="12.75">
      <c r="A94" s="58">
        <v>890</v>
      </c>
      <c r="B94" s="68" t="s">
        <v>100</v>
      </c>
      <c r="C94" s="60">
        <v>-280</v>
      </c>
      <c r="D94" s="61">
        <v>0</v>
      </c>
      <c r="E94" s="58"/>
      <c r="F94" s="62" t="s">
        <v>561</v>
      </c>
      <c r="H94" s="66"/>
      <c r="I94" s="58"/>
    </row>
    <row r="95" spans="1:9" ht="12.75">
      <c r="A95" s="58">
        <v>891</v>
      </c>
      <c r="B95" s="68" t="s">
        <v>101</v>
      </c>
      <c r="C95" s="60">
        <v>-280</v>
      </c>
      <c r="D95" s="61">
        <v>0</v>
      </c>
      <c r="E95" s="58"/>
      <c r="F95" s="62" t="s">
        <v>561</v>
      </c>
      <c r="H95" s="66"/>
      <c r="I95" s="58"/>
    </row>
    <row r="96" spans="1:9" ht="12.75">
      <c r="A96" s="58">
        <v>892</v>
      </c>
      <c r="B96" s="68" t="s">
        <v>102</v>
      </c>
      <c r="C96" s="60">
        <v>-280</v>
      </c>
      <c r="D96" s="61">
        <v>0</v>
      </c>
      <c r="E96" s="58"/>
      <c r="F96" s="62" t="s">
        <v>561</v>
      </c>
      <c r="H96" s="66"/>
      <c r="I96" s="58"/>
    </row>
    <row r="97" spans="1:9" ht="12.75">
      <c r="A97" s="58">
        <v>893</v>
      </c>
      <c r="B97" s="68" t="s">
        <v>103</v>
      </c>
      <c r="C97" s="60">
        <v>-280</v>
      </c>
      <c r="D97" s="61">
        <v>0</v>
      </c>
      <c r="E97" s="58"/>
      <c r="F97" s="62" t="s">
        <v>561</v>
      </c>
      <c r="H97" s="66"/>
      <c r="I97" s="58"/>
    </row>
    <row r="98" spans="1:9" ht="12.75">
      <c r="A98" s="58">
        <v>894</v>
      </c>
      <c r="B98" s="68" t="s">
        <v>104</v>
      </c>
      <c r="C98" s="60">
        <v>-280</v>
      </c>
      <c r="D98" s="61">
        <v>0</v>
      </c>
      <c r="E98" s="58"/>
      <c r="F98" s="62" t="s">
        <v>561</v>
      </c>
      <c r="H98" s="66"/>
      <c r="I98" s="58"/>
    </row>
    <row r="99" spans="1:9" ht="12.75">
      <c r="A99" s="58">
        <v>895</v>
      </c>
      <c r="B99" s="68" t="s">
        <v>92</v>
      </c>
      <c r="C99" s="60">
        <v>-280</v>
      </c>
      <c r="D99" s="61">
        <v>0</v>
      </c>
      <c r="E99" s="58"/>
      <c r="F99" s="62" t="s">
        <v>561</v>
      </c>
      <c r="H99" s="66"/>
      <c r="I99" s="58"/>
    </row>
    <row r="100" spans="1:9" ht="12.75">
      <c r="A100" s="58">
        <v>896</v>
      </c>
      <c r="B100" s="68" t="s">
        <v>105</v>
      </c>
      <c r="C100" s="60">
        <v>-280</v>
      </c>
      <c r="D100" s="61">
        <v>0</v>
      </c>
      <c r="E100" s="58"/>
      <c r="F100" s="62" t="s">
        <v>561</v>
      </c>
      <c r="H100" s="66"/>
      <c r="I100" s="58"/>
    </row>
    <row r="101" spans="1:9" ht="12.75">
      <c r="A101" s="58">
        <v>897</v>
      </c>
      <c r="B101" s="68" t="s">
        <v>106</v>
      </c>
      <c r="C101" s="60">
        <v>-280</v>
      </c>
      <c r="D101" s="61">
        <v>0</v>
      </c>
      <c r="E101" s="58"/>
      <c r="F101" s="62" t="s">
        <v>561</v>
      </c>
      <c r="H101" s="66"/>
      <c r="I101" s="58"/>
    </row>
    <row r="102" spans="1:9" ht="12.75">
      <c r="A102" s="58">
        <v>898</v>
      </c>
      <c r="B102" s="68" t="s">
        <v>110</v>
      </c>
      <c r="C102" s="60">
        <v>-280</v>
      </c>
      <c r="D102" s="61">
        <v>0</v>
      </c>
      <c r="E102" s="58"/>
      <c r="F102" s="62" t="s">
        <v>561</v>
      </c>
      <c r="H102" s="66"/>
      <c r="I102" s="58"/>
    </row>
    <row r="103" spans="1:9" ht="12.75">
      <c r="A103" s="58">
        <v>899</v>
      </c>
      <c r="B103" s="68" t="s">
        <v>111</v>
      </c>
      <c r="C103" s="60">
        <v>-280</v>
      </c>
      <c r="D103" s="61">
        <v>0</v>
      </c>
      <c r="E103" s="58"/>
      <c r="F103" s="62" t="s">
        <v>561</v>
      </c>
      <c r="H103" s="66"/>
      <c r="I103" s="58"/>
    </row>
    <row r="104" spans="1:9" ht="12.75">
      <c r="A104" s="58">
        <v>900</v>
      </c>
      <c r="B104" s="68" t="s">
        <v>112</v>
      </c>
      <c r="C104" s="60">
        <v>-280</v>
      </c>
      <c r="D104" s="61">
        <v>0</v>
      </c>
      <c r="E104" s="58"/>
      <c r="F104" s="62" t="s">
        <v>561</v>
      </c>
      <c r="H104" s="66"/>
      <c r="I104" s="58"/>
    </row>
    <row r="105" spans="1:9" ht="12.75">
      <c r="A105" s="58">
        <v>901</v>
      </c>
      <c r="B105" s="68" t="s">
        <v>113</v>
      </c>
      <c r="C105" s="60">
        <v>-280</v>
      </c>
      <c r="D105" s="61">
        <v>0</v>
      </c>
      <c r="E105" s="58"/>
      <c r="F105" s="62" t="s">
        <v>561</v>
      </c>
      <c r="H105" s="66"/>
      <c r="I105" s="58"/>
    </row>
    <row r="106" spans="1:9" ht="12.75">
      <c r="A106" s="58">
        <v>902</v>
      </c>
      <c r="B106" s="68" t="s">
        <v>114</v>
      </c>
      <c r="C106" s="60">
        <v>-280</v>
      </c>
      <c r="D106" s="61">
        <v>0</v>
      </c>
      <c r="E106" s="58"/>
      <c r="F106" s="62" t="s">
        <v>561</v>
      </c>
      <c r="H106" s="66"/>
      <c r="I106" s="58"/>
    </row>
    <row r="107" spans="1:9" ht="12.75">
      <c r="A107" s="58">
        <v>903</v>
      </c>
      <c r="B107" s="68" t="s">
        <v>115</v>
      </c>
      <c r="C107" s="60">
        <v>-280</v>
      </c>
      <c r="D107" s="61">
        <v>0</v>
      </c>
      <c r="E107" s="58"/>
      <c r="F107" s="62" t="s">
        <v>561</v>
      </c>
      <c r="H107" s="66"/>
      <c r="I107" s="58"/>
    </row>
    <row r="108" spans="1:9" ht="12.75">
      <c r="A108" s="58">
        <v>904</v>
      </c>
      <c r="B108" s="68" t="s">
        <v>116</v>
      </c>
      <c r="C108" s="60">
        <v>-280</v>
      </c>
      <c r="D108" s="61">
        <v>0</v>
      </c>
      <c r="E108" s="58"/>
      <c r="F108" s="62" t="s">
        <v>561</v>
      </c>
      <c r="H108" s="66"/>
      <c r="I108" s="58"/>
    </row>
    <row r="109" spans="1:9" ht="12.75">
      <c r="A109" s="58">
        <v>905</v>
      </c>
      <c r="B109" s="68" t="s">
        <v>117</v>
      </c>
      <c r="C109" s="60">
        <v>-280</v>
      </c>
      <c r="D109" s="61">
        <v>0</v>
      </c>
      <c r="E109" s="58"/>
      <c r="F109" s="62" t="s">
        <v>561</v>
      </c>
      <c r="H109" s="66"/>
      <c r="I109" s="58"/>
    </row>
    <row r="110" spans="1:9" ht="12.75">
      <c r="A110" s="58">
        <v>906</v>
      </c>
      <c r="B110" s="68" t="s">
        <v>118</v>
      </c>
      <c r="C110" s="60">
        <v>-280</v>
      </c>
      <c r="D110" s="61">
        <v>0</v>
      </c>
      <c r="E110" s="58"/>
      <c r="F110" s="62" t="s">
        <v>561</v>
      </c>
      <c r="H110" s="66"/>
      <c r="I110" s="58"/>
    </row>
    <row r="111" spans="1:9" ht="12.75">
      <c r="A111" s="58">
        <v>907</v>
      </c>
      <c r="B111" s="68" t="s">
        <v>119</v>
      </c>
      <c r="C111" s="60">
        <v>-280</v>
      </c>
      <c r="D111" s="61">
        <v>0</v>
      </c>
      <c r="E111" s="58"/>
      <c r="F111" s="62" t="s">
        <v>561</v>
      </c>
      <c r="H111" s="66"/>
      <c r="I111" s="58"/>
    </row>
    <row r="112" spans="1:9" ht="12.75">
      <c r="A112" s="58">
        <v>908</v>
      </c>
      <c r="B112" s="68" t="s">
        <v>120</v>
      </c>
      <c r="C112" s="60">
        <v>-280</v>
      </c>
      <c r="D112" s="61">
        <v>0</v>
      </c>
      <c r="E112" s="58"/>
      <c r="F112" s="62" t="s">
        <v>561</v>
      </c>
      <c r="H112" s="66"/>
      <c r="I112" s="58"/>
    </row>
    <row r="113" spans="1:9" ht="12.75">
      <c r="A113" s="58">
        <v>909</v>
      </c>
      <c r="B113" s="68" t="s">
        <v>121</v>
      </c>
      <c r="C113" s="60">
        <v>-280</v>
      </c>
      <c r="D113" s="61">
        <v>0</v>
      </c>
      <c r="E113" s="58"/>
      <c r="F113" s="62" t="s">
        <v>561</v>
      </c>
      <c r="H113" s="66"/>
      <c r="I113" s="58"/>
    </row>
    <row r="114" spans="1:9" ht="12.75">
      <c r="A114" s="58">
        <v>910</v>
      </c>
      <c r="B114" s="68" t="s">
        <v>122</v>
      </c>
      <c r="C114" s="60">
        <v>-280</v>
      </c>
      <c r="D114" s="61">
        <v>0</v>
      </c>
      <c r="E114" s="58"/>
      <c r="F114" s="62" t="s">
        <v>561</v>
      </c>
      <c r="H114" s="66"/>
      <c r="I114" s="58"/>
    </row>
    <row r="115" spans="1:9" ht="12.75">
      <c r="A115" s="58">
        <v>911</v>
      </c>
      <c r="B115" s="68" t="s">
        <v>123</v>
      </c>
      <c r="C115" s="60">
        <v>-280</v>
      </c>
      <c r="D115" s="61">
        <v>0</v>
      </c>
      <c r="E115" s="58"/>
      <c r="F115" s="62" t="s">
        <v>561</v>
      </c>
      <c r="H115" s="66"/>
      <c r="I115" s="58"/>
    </row>
    <row r="116" spans="1:9" ht="12.75">
      <c r="A116" s="58">
        <v>912</v>
      </c>
      <c r="B116" s="68" t="s">
        <v>124</v>
      </c>
      <c r="C116" s="60">
        <v>-280</v>
      </c>
      <c r="D116" s="61">
        <v>0</v>
      </c>
      <c r="E116" s="58"/>
      <c r="F116" s="62" t="s">
        <v>561</v>
      </c>
      <c r="H116" s="66"/>
      <c r="I116" s="58"/>
    </row>
    <row r="117" spans="1:9" ht="12.75">
      <c r="A117" s="58">
        <v>913</v>
      </c>
      <c r="B117" s="68" t="s">
        <v>125</v>
      </c>
      <c r="C117" s="60">
        <v>-280</v>
      </c>
      <c r="D117" s="61">
        <v>0</v>
      </c>
      <c r="E117" s="58"/>
      <c r="F117" s="62" t="s">
        <v>561</v>
      </c>
      <c r="H117" s="66"/>
      <c r="I117" s="58"/>
    </row>
    <row r="118" spans="1:9" ht="12.75">
      <c r="A118" s="58">
        <v>914</v>
      </c>
      <c r="B118" s="68" t="s">
        <v>126</v>
      </c>
      <c r="C118" s="60">
        <v>-280</v>
      </c>
      <c r="D118" s="61">
        <v>0</v>
      </c>
      <c r="E118" s="58"/>
      <c r="F118" s="62" t="s">
        <v>561</v>
      </c>
      <c r="H118" s="66"/>
      <c r="I118" s="58"/>
    </row>
    <row r="119" spans="1:9" ht="12.75">
      <c r="A119" s="58">
        <v>915</v>
      </c>
      <c r="B119" s="68" t="s">
        <v>127</v>
      </c>
      <c r="C119" s="60">
        <v>-280</v>
      </c>
      <c r="D119" s="61">
        <v>0</v>
      </c>
      <c r="E119" s="58"/>
      <c r="F119" s="62" t="s">
        <v>561</v>
      </c>
      <c r="H119" s="66"/>
      <c r="I119" s="58"/>
    </row>
    <row r="120" spans="1:9" ht="12.75">
      <c r="A120" s="58">
        <v>916</v>
      </c>
      <c r="B120" s="68" t="s">
        <v>128</v>
      </c>
      <c r="C120" s="60">
        <v>-280</v>
      </c>
      <c r="D120" s="61">
        <v>0</v>
      </c>
      <c r="E120" s="58"/>
      <c r="F120" s="62" t="s">
        <v>561</v>
      </c>
      <c r="H120" s="66"/>
      <c r="I120" s="58"/>
    </row>
    <row r="121" spans="1:9" ht="12.75">
      <c r="A121" s="58">
        <v>917</v>
      </c>
      <c r="B121" s="68" t="s">
        <v>129</v>
      </c>
      <c r="C121" s="60">
        <v>-280</v>
      </c>
      <c r="D121" s="61">
        <v>0</v>
      </c>
      <c r="E121" s="58"/>
      <c r="F121" s="62" t="s">
        <v>561</v>
      </c>
      <c r="H121" s="66"/>
      <c r="I121" s="58"/>
    </row>
    <row r="122" spans="1:9" ht="12.75">
      <c r="A122" s="58">
        <v>918</v>
      </c>
      <c r="B122" s="68" t="s">
        <v>130</v>
      </c>
      <c r="C122" s="60">
        <v>-280</v>
      </c>
      <c r="D122" s="61">
        <v>0</v>
      </c>
      <c r="E122" s="58"/>
      <c r="F122" s="62" t="s">
        <v>561</v>
      </c>
      <c r="H122" s="66"/>
      <c r="I122" s="58"/>
    </row>
    <row r="123" spans="1:9" ht="12.75">
      <c r="A123" s="58">
        <v>919</v>
      </c>
      <c r="B123" s="68" t="s">
        <v>131</v>
      </c>
      <c r="C123" s="60">
        <v>-280</v>
      </c>
      <c r="D123" s="61">
        <v>0</v>
      </c>
      <c r="E123" s="58"/>
      <c r="F123" s="62" t="s">
        <v>561</v>
      </c>
      <c r="H123" s="66"/>
      <c r="I123" s="58"/>
    </row>
    <row r="124" spans="1:9" ht="12.75">
      <c r="A124" s="58">
        <v>920</v>
      </c>
      <c r="B124" s="68" t="s">
        <v>132</v>
      </c>
      <c r="C124" s="60">
        <v>-280</v>
      </c>
      <c r="D124" s="61">
        <v>0</v>
      </c>
      <c r="E124" s="58"/>
      <c r="F124" s="62" t="s">
        <v>561</v>
      </c>
      <c r="H124" s="66"/>
      <c r="I124" s="58"/>
    </row>
    <row r="125" spans="1:9" ht="12.75">
      <c r="A125" s="58">
        <v>921</v>
      </c>
      <c r="B125" s="68" t="s">
        <v>133</v>
      </c>
      <c r="C125" s="60">
        <v>-280</v>
      </c>
      <c r="D125" s="61">
        <v>0</v>
      </c>
      <c r="E125" s="58"/>
      <c r="F125" s="62" t="s">
        <v>561</v>
      </c>
      <c r="H125" s="66"/>
      <c r="I125" s="58"/>
    </row>
    <row r="126" spans="1:9" ht="12.75">
      <c r="A126" s="58">
        <v>922</v>
      </c>
      <c r="B126" s="68" t="s">
        <v>134</v>
      </c>
      <c r="C126" s="60">
        <v>-280</v>
      </c>
      <c r="D126" s="61">
        <v>0</v>
      </c>
      <c r="E126" s="58"/>
      <c r="F126" s="62" t="s">
        <v>561</v>
      </c>
      <c r="H126" s="66"/>
      <c r="I126" s="58"/>
    </row>
    <row r="127" spans="1:9" ht="12.75">
      <c r="A127" s="58">
        <v>923</v>
      </c>
      <c r="B127" s="68" t="s">
        <v>135</v>
      </c>
      <c r="C127" s="60">
        <v>-280</v>
      </c>
      <c r="D127" s="61">
        <v>0</v>
      </c>
      <c r="E127" s="58"/>
      <c r="F127" s="62" t="s">
        <v>561</v>
      </c>
      <c r="H127" s="66"/>
      <c r="I127" s="58"/>
    </row>
    <row r="128" spans="1:9" ht="12.75">
      <c r="A128" s="58">
        <v>924</v>
      </c>
      <c r="B128" s="68" t="s">
        <v>136</v>
      </c>
      <c r="C128" s="60">
        <v>-280</v>
      </c>
      <c r="D128" s="61">
        <v>0</v>
      </c>
      <c r="E128" s="58"/>
      <c r="F128" s="62" t="s">
        <v>561</v>
      </c>
      <c r="H128" s="66"/>
      <c r="I128" s="58"/>
    </row>
    <row r="129" spans="1:9" ht="12.75">
      <c r="A129" s="58">
        <v>925</v>
      </c>
      <c r="B129" s="68" t="s">
        <v>137</v>
      </c>
      <c r="C129" s="60">
        <v>-280</v>
      </c>
      <c r="D129" s="61">
        <v>0</v>
      </c>
      <c r="E129" s="58"/>
      <c r="F129" s="62" t="s">
        <v>561</v>
      </c>
      <c r="H129" s="66"/>
      <c r="I129" s="58"/>
    </row>
    <row r="130" spans="1:9" ht="12.75">
      <c r="A130" s="58">
        <v>926</v>
      </c>
      <c r="B130" s="68" t="s">
        <v>138</v>
      </c>
      <c r="C130" s="60">
        <v>-280</v>
      </c>
      <c r="D130" s="61">
        <v>0</v>
      </c>
      <c r="E130" s="58"/>
      <c r="F130" s="62" t="s">
        <v>561</v>
      </c>
      <c r="H130" s="66"/>
      <c r="I130" s="58"/>
    </row>
    <row r="131" spans="1:9" ht="12.75">
      <c r="A131" s="58">
        <v>927</v>
      </c>
      <c r="B131" s="68" t="s">
        <v>139</v>
      </c>
      <c r="C131" s="60">
        <v>-280</v>
      </c>
      <c r="D131" s="61">
        <v>0</v>
      </c>
      <c r="E131" s="58"/>
      <c r="F131" s="62" t="s">
        <v>561</v>
      </c>
      <c r="H131" s="66"/>
      <c r="I131" s="58"/>
    </row>
    <row r="132" spans="1:9" ht="12.75">
      <c r="A132" s="58">
        <v>928</v>
      </c>
      <c r="B132" s="68" t="s">
        <v>140</v>
      </c>
      <c r="C132" s="60">
        <v>-280</v>
      </c>
      <c r="D132" s="61">
        <v>0</v>
      </c>
      <c r="E132" s="58"/>
      <c r="F132" s="62" t="s">
        <v>561</v>
      </c>
      <c r="H132" s="66"/>
      <c r="I132" s="58"/>
    </row>
    <row r="133" spans="1:8" ht="12.75">
      <c r="A133" s="58">
        <v>929</v>
      </c>
      <c r="B133" s="68" t="s">
        <v>141</v>
      </c>
      <c r="C133" s="60">
        <v>-280</v>
      </c>
      <c r="D133" s="61">
        <v>0</v>
      </c>
      <c r="E133" s="58"/>
      <c r="F133" s="62" t="s">
        <v>561</v>
      </c>
      <c r="H133" s="67"/>
    </row>
    <row r="134" spans="1:8" ht="12.75">
      <c r="A134" s="58">
        <v>930</v>
      </c>
      <c r="B134" s="68" t="s">
        <v>142</v>
      </c>
      <c r="C134" s="60">
        <v>-280</v>
      </c>
      <c r="D134" s="61">
        <v>0</v>
      </c>
      <c r="E134" s="58"/>
      <c r="F134" s="62" t="s">
        <v>561</v>
      </c>
      <c r="H134" s="67"/>
    </row>
    <row r="135" spans="1:9" ht="12.75">
      <c r="A135" s="58">
        <v>931</v>
      </c>
      <c r="B135" s="68" t="s">
        <v>143</v>
      </c>
      <c r="C135" s="60">
        <v>-280</v>
      </c>
      <c r="D135" s="61">
        <v>0</v>
      </c>
      <c r="E135" s="58"/>
      <c r="F135" s="62" t="s">
        <v>561</v>
      </c>
      <c r="H135" s="66"/>
      <c r="I135" s="58"/>
    </row>
    <row r="136" spans="1:9" ht="12.75">
      <c r="A136" s="58">
        <v>932</v>
      </c>
      <c r="B136" s="68" t="s">
        <v>144</v>
      </c>
      <c r="C136" s="60">
        <v>-280</v>
      </c>
      <c r="D136" s="61">
        <v>0</v>
      </c>
      <c r="E136" s="58"/>
      <c r="F136" s="62" t="s">
        <v>561</v>
      </c>
      <c r="H136" s="59"/>
      <c r="I136" s="58"/>
    </row>
    <row r="137" spans="1:9" ht="12.75">
      <c r="A137" s="58">
        <v>933</v>
      </c>
      <c r="B137" s="68" t="s">
        <v>145</v>
      </c>
      <c r="C137" s="60">
        <v>-280</v>
      </c>
      <c r="D137" s="61">
        <v>0</v>
      </c>
      <c r="E137" s="58"/>
      <c r="F137" s="62" t="s">
        <v>561</v>
      </c>
      <c r="H137" s="59"/>
      <c r="I137" s="58"/>
    </row>
    <row r="138" spans="1:9" ht="12.75">
      <c r="A138" s="58">
        <v>934</v>
      </c>
      <c r="B138" s="68" t="s">
        <v>146</v>
      </c>
      <c r="C138" s="60">
        <v>-280</v>
      </c>
      <c r="D138" s="61">
        <v>0</v>
      </c>
      <c r="E138" s="58"/>
      <c r="F138" s="62" t="s">
        <v>561</v>
      </c>
      <c r="H138" s="59"/>
      <c r="I138" s="58"/>
    </row>
    <row r="139" spans="1:9" ht="12.75">
      <c r="A139" s="58">
        <v>935</v>
      </c>
      <c r="B139" s="68" t="s">
        <v>147</v>
      </c>
      <c r="C139" s="60">
        <v>-280</v>
      </c>
      <c r="D139" s="61">
        <v>0</v>
      </c>
      <c r="E139" s="58"/>
      <c r="F139" s="62" t="s">
        <v>561</v>
      </c>
      <c r="H139" s="59"/>
      <c r="I139" s="58"/>
    </row>
    <row r="140" spans="1:6" ht="12.75">
      <c r="A140" s="58">
        <v>936</v>
      </c>
      <c r="B140" s="68" t="s">
        <v>148</v>
      </c>
      <c r="C140" s="60">
        <v>-280</v>
      </c>
      <c r="D140" s="61">
        <v>0</v>
      </c>
      <c r="E140" s="58"/>
      <c r="F140" s="62" t="s">
        <v>561</v>
      </c>
    </row>
    <row r="141" spans="1:6" ht="12.75">
      <c r="A141" s="58">
        <v>937</v>
      </c>
      <c r="B141" s="68" t="s">
        <v>149</v>
      </c>
      <c r="C141" s="60">
        <v>-280</v>
      </c>
      <c r="D141" s="61">
        <v>0</v>
      </c>
      <c r="E141" s="58"/>
      <c r="F141" s="62" t="s">
        <v>561</v>
      </c>
    </row>
    <row r="142" spans="1:6" ht="12.75">
      <c r="A142" s="58">
        <v>938</v>
      </c>
      <c r="B142" s="68" t="s">
        <v>150</v>
      </c>
      <c r="C142" s="60">
        <v>-280</v>
      </c>
      <c r="D142" s="61">
        <v>0</v>
      </c>
      <c r="E142" s="58"/>
      <c r="F142" s="62" t="s">
        <v>561</v>
      </c>
    </row>
    <row r="143" spans="1:6" ht="12.75">
      <c r="A143" s="58">
        <v>939</v>
      </c>
      <c r="B143" s="68" t="s">
        <v>151</v>
      </c>
      <c r="C143" s="60">
        <v>-280</v>
      </c>
      <c r="D143" s="61">
        <v>0</v>
      </c>
      <c r="E143" s="58"/>
      <c r="F143" s="62" t="s">
        <v>561</v>
      </c>
    </row>
    <row r="144" spans="1:6" ht="12.75">
      <c r="A144" s="58">
        <v>940</v>
      </c>
      <c r="B144" s="68" t="s">
        <v>152</v>
      </c>
      <c r="C144" s="60">
        <v>160</v>
      </c>
      <c r="D144" s="61">
        <v>0</v>
      </c>
      <c r="E144" s="58"/>
      <c r="F144" s="62" t="s">
        <v>561</v>
      </c>
    </row>
    <row r="145" spans="1:6" ht="12.75">
      <c r="A145" s="58">
        <v>941</v>
      </c>
      <c r="B145" s="68" t="s">
        <v>153</v>
      </c>
      <c r="C145" s="60">
        <v>160</v>
      </c>
      <c r="D145" s="61">
        <v>0</v>
      </c>
      <c r="E145" s="58"/>
      <c r="F145" s="62" t="s">
        <v>561</v>
      </c>
    </row>
    <row r="146" spans="1:6" ht="12.75">
      <c r="A146" s="58">
        <v>942</v>
      </c>
      <c r="B146" s="68" t="s">
        <v>154</v>
      </c>
      <c r="C146" s="60">
        <v>160</v>
      </c>
      <c r="D146" s="61">
        <v>0</v>
      </c>
      <c r="E146" s="58"/>
      <c r="F146" s="62" t="s">
        <v>561</v>
      </c>
    </row>
    <row r="147" spans="1:6" ht="12.75">
      <c r="A147" s="58">
        <v>943</v>
      </c>
      <c r="B147" s="68" t="s">
        <v>155</v>
      </c>
      <c r="C147" s="60">
        <v>160</v>
      </c>
      <c r="D147" s="61">
        <v>0</v>
      </c>
      <c r="E147" s="58"/>
      <c r="F147" s="62" t="s">
        <v>561</v>
      </c>
    </row>
    <row r="148" spans="1:6" ht="12.75">
      <c r="A148" s="58">
        <v>944</v>
      </c>
      <c r="B148" s="68" t="s">
        <v>266</v>
      </c>
      <c r="C148" s="60">
        <v>160</v>
      </c>
      <c r="D148" s="61">
        <v>0</v>
      </c>
      <c r="E148" s="58"/>
      <c r="F148" s="62" t="s">
        <v>561</v>
      </c>
    </row>
    <row r="149" spans="1:6" ht="12.75">
      <c r="A149" s="58">
        <v>945</v>
      </c>
      <c r="B149" s="68" t="s">
        <v>267</v>
      </c>
      <c r="C149" s="60">
        <v>160</v>
      </c>
      <c r="D149" s="61">
        <v>0</v>
      </c>
      <c r="E149" s="58"/>
      <c r="F149" s="62" t="s">
        <v>561</v>
      </c>
    </row>
    <row r="150" spans="1:7" ht="12.75">
      <c r="A150" s="58">
        <v>946</v>
      </c>
      <c r="B150" s="465" t="s">
        <v>30</v>
      </c>
      <c r="C150" s="466"/>
      <c r="D150" s="467"/>
      <c r="E150" s="467"/>
      <c r="F150" s="468"/>
      <c r="G150" s="469"/>
    </row>
    <row r="151" spans="1:7" ht="12.75">
      <c r="A151" s="58">
        <v>947</v>
      </c>
      <c r="B151" s="465" t="s">
        <v>31</v>
      </c>
      <c r="C151" s="466"/>
      <c r="D151" s="467"/>
      <c r="E151" s="467"/>
      <c r="F151" s="468"/>
      <c r="G151" s="469"/>
    </row>
    <row r="152" spans="1:7" ht="12.75">
      <c r="A152" s="58">
        <v>948</v>
      </c>
      <c r="B152" s="465" t="s">
        <v>32</v>
      </c>
      <c r="C152" s="466"/>
      <c r="D152" s="467"/>
      <c r="E152" s="470"/>
      <c r="F152" s="468"/>
      <c r="G152" s="469"/>
    </row>
    <row r="153" spans="1:7" ht="12.75">
      <c r="A153" s="58">
        <v>949</v>
      </c>
      <c r="B153" s="465" t="s">
        <v>33</v>
      </c>
      <c r="C153" s="466"/>
      <c r="D153" s="467"/>
      <c r="E153" s="470"/>
      <c r="F153" s="468"/>
      <c r="G153" s="469"/>
    </row>
    <row r="154" spans="1:7" ht="12.75">
      <c r="A154" s="58">
        <v>950</v>
      </c>
      <c r="B154" s="465" t="s">
        <v>34</v>
      </c>
      <c r="C154" s="466"/>
      <c r="D154" s="467"/>
      <c r="E154" s="470"/>
      <c r="F154" s="468"/>
      <c r="G154" s="469"/>
    </row>
    <row r="155" spans="1:7" ht="12.75">
      <c r="A155" s="58">
        <v>951</v>
      </c>
      <c r="B155" s="465" t="s">
        <v>35</v>
      </c>
      <c r="C155" s="466"/>
      <c r="D155" s="467"/>
      <c r="E155" s="470"/>
      <c r="F155" s="468"/>
      <c r="G155" s="469"/>
    </row>
    <row r="156" spans="1:7" ht="12.75">
      <c r="A156" s="58">
        <v>952</v>
      </c>
      <c r="B156" s="465" t="s">
        <v>36</v>
      </c>
      <c r="C156" s="466"/>
      <c r="D156" s="467"/>
      <c r="E156" s="470"/>
      <c r="F156" s="468"/>
      <c r="G156" s="469"/>
    </row>
    <row r="157" spans="1:7" ht="12.75">
      <c r="A157" s="58">
        <v>953</v>
      </c>
      <c r="B157" s="465" t="s">
        <v>37</v>
      </c>
      <c r="C157" s="466"/>
      <c r="D157" s="467"/>
      <c r="E157" s="470"/>
      <c r="F157" s="468"/>
      <c r="G157" s="469"/>
    </row>
    <row r="158" spans="1:7" ht="12.75">
      <c r="A158" s="58">
        <v>954</v>
      </c>
      <c r="B158" s="465" t="s">
        <v>38</v>
      </c>
      <c r="C158" s="466"/>
      <c r="D158" s="467"/>
      <c r="E158" s="470"/>
      <c r="F158" s="468"/>
      <c r="G158" s="469"/>
    </row>
    <row r="159" spans="1:7" ht="12.75">
      <c r="A159" s="58">
        <v>955</v>
      </c>
      <c r="B159" s="465" t="s">
        <v>39</v>
      </c>
      <c r="C159" s="466"/>
      <c r="D159" s="467"/>
      <c r="E159" s="470"/>
      <c r="F159" s="468"/>
      <c r="G159" s="469"/>
    </row>
    <row r="160" spans="1:7" ht="12.75">
      <c r="A160" s="58">
        <v>956</v>
      </c>
      <c r="B160" s="465" t="s">
        <v>156</v>
      </c>
      <c r="C160" s="466"/>
      <c r="D160" s="467"/>
      <c r="E160" s="470"/>
      <c r="F160" s="468"/>
      <c r="G160" s="469"/>
    </row>
    <row r="161" spans="1:7" ht="12.75">
      <c r="A161" s="96"/>
      <c r="B161" s="97"/>
      <c r="C161" s="98"/>
      <c r="D161" s="99"/>
      <c r="E161" s="96"/>
      <c r="F161" s="100"/>
      <c r="G161" s="100"/>
    </row>
    <row r="162" spans="1:10" ht="12.75">
      <c r="A162"/>
      <c r="B162"/>
      <c r="E162" s="58"/>
      <c r="F162" s="64"/>
      <c r="G162" s="302"/>
      <c r="H162" s="58"/>
      <c r="J162" s="63"/>
    </row>
    <row r="163" spans="1:10" ht="12.75">
      <c r="A163"/>
      <c r="B163"/>
      <c r="E163" s="58"/>
      <c r="F163" s="64"/>
      <c r="H163" s="58"/>
      <c r="J163" s="63"/>
    </row>
    <row r="164" spans="1:10" ht="12.75">
      <c r="A164"/>
      <c r="B164"/>
      <c r="E164" s="58"/>
      <c r="F164" s="64"/>
      <c r="H164" s="58"/>
      <c r="J164" s="63"/>
    </row>
    <row r="165" spans="1:10" ht="12.75">
      <c r="A165"/>
      <c r="B165"/>
      <c r="E165" s="58"/>
      <c r="F165" s="64"/>
      <c r="H165" s="58"/>
      <c r="J165" s="63"/>
    </row>
    <row r="166" spans="1:10" ht="12.75">
      <c r="A166"/>
      <c r="B166"/>
      <c r="E166" s="58"/>
      <c r="F166" s="64"/>
      <c r="H166" s="58"/>
      <c r="J166" s="63"/>
    </row>
    <row r="167" spans="1:10" ht="12.75">
      <c r="A167"/>
      <c r="B167"/>
      <c r="E167" s="58"/>
      <c r="F167" s="64"/>
      <c r="H167" s="58"/>
      <c r="J167" s="63"/>
    </row>
    <row r="168" spans="1:10" ht="12.75">
      <c r="A168"/>
      <c r="B168"/>
      <c r="E168" s="58"/>
      <c r="F168" s="64"/>
      <c r="H168" s="58"/>
      <c r="J168" s="63"/>
    </row>
    <row r="169" spans="1:10" ht="12.75">
      <c r="A169"/>
      <c r="B169"/>
      <c r="E169" s="58"/>
      <c r="F169" s="64"/>
      <c r="H169" s="58"/>
      <c r="J169" s="63"/>
    </row>
    <row r="170" spans="1:10" ht="12.75">
      <c r="A170"/>
      <c r="B170"/>
      <c r="E170" s="58"/>
      <c r="F170" s="64"/>
      <c r="H170" s="58"/>
      <c r="J170" s="63"/>
    </row>
    <row r="171" spans="1:10" ht="12.75">
      <c r="A171"/>
      <c r="B171"/>
      <c r="E171" s="58"/>
      <c r="F171" s="64"/>
      <c r="H171" s="58"/>
      <c r="J171" s="63"/>
    </row>
    <row r="172" spans="1:10" ht="12.75">
      <c r="A172"/>
      <c r="B172"/>
      <c r="E172" s="58"/>
      <c r="F172" s="64"/>
      <c r="H172" s="58"/>
      <c r="J172" s="63"/>
    </row>
    <row r="173" spans="1:10" ht="12.75">
      <c r="A173"/>
      <c r="B173"/>
      <c r="E173" s="58"/>
      <c r="F173" s="64"/>
      <c r="H173" s="58"/>
      <c r="J173" s="63"/>
    </row>
    <row r="174" spans="1:10" ht="12.75">
      <c r="A174"/>
      <c r="B174"/>
      <c r="E174" s="58"/>
      <c r="F174" s="64"/>
      <c r="H174" s="58"/>
      <c r="J174" s="63"/>
    </row>
    <row r="175" spans="1:10" ht="12.75">
      <c r="A175"/>
      <c r="B175"/>
      <c r="E175" s="58"/>
      <c r="F175" s="64"/>
      <c r="H175" s="58"/>
      <c r="J175" s="63"/>
    </row>
    <row r="176" spans="1:10" ht="12.75">
      <c r="A176"/>
      <c r="B176"/>
      <c r="E176" s="58"/>
      <c r="F176" s="64"/>
      <c r="H176" s="58"/>
      <c r="J176" s="63"/>
    </row>
    <row r="177" spans="1:10" ht="12.75">
      <c r="A177"/>
      <c r="B177"/>
      <c r="E177" s="58"/>
      <c r="F177" s="64"/>
      <c r="H177" s="58"/>
      <c r="J177" s="63"/>
    </row>
    <row r="178" spans="1:10" ht="12.75">
      <c r="A178"/>
      <c r="B178"/>
      <c r="E178" s="58"/>
      <c r="F178" s="64"/>
      <c r="H178" s="58"/>
      <c r="J178" s="63"/>
    </row>
    <row r="179" spans="1:10" ht="12.75">
      <c r="A179"/>
      <c r="B179"/>
      <c r="E179" s="58"/>
      <c r="F179" s="64"/>
      <c r="H179" s="58"/>
      <c r="J179" s="63"/>
    </row>
    <row r="180" spans="1:10" ht="12.75">
      <c r="A180"/>
      <c r="B180"/>
      <c r="E180" s="58"/>
      <c r="F180" s="64"/>
      <c r="H180" s="58"/>
      <c r="J180" s="63"/>
    </row>
    <row r="181" spans="1:10" ht="12.75">
      <c r="A181"/>
      <c r="B181"/>
      <c r="E181" s="58"/>
      <c r="F181" s="64"/>
      <c r="H181" s="58"/>
      <c r="J181" s="63"/>
    </row>
    <row r="182" spans="1:10" ht="12.75">
      <c r="A182"/>
      <c r="B182"/>
      <c r="E182" s="58"/>
      <c r="F182" s="64"/>
      <c r="H182" s="58"/>
      <c r="J182" s="63"/>
    </row>
    <row r="183" spans="1:10" ht="12.75">
      <c r="A183"/>
      <c r="B183"/>
      <c r="E183" s="58"/>
      <c r="F183" s="64"/>
      <c r="H183" s="58"/>
      <c r="J183" s="63"/>
    </row>
    <row r="184" spans="1:10" ht="12.75">
      <c r="A184"/>
      <c r="B184"/>
      <c r="E184" s="58"/>
      <c r="F184" s="64"/>
      <c r="H184" s="58"/>
      <c r="J184" s="63"/>
    </row>
    <row r="185" spans="1:10" ht="12.75">
      <c r="A185"/>
      <c r="B185"/>
      <c r="C185"/>
      <c r="E185" s="58"/>
      <c r="F185" s="64"/>
      <c r="H185" s="58"/>
      <c r="J185" s="63"/>
    </row>
    <row r="186" spans="1:10" ht="12.75">
      <c r="A186"/>
      <c r="B186"/>
      <c r="C186"/>
      <c r="E186" s="58"/>
      <c r="F186" s="64"/>
      <c r="H186" s="58"/>
      <c r="J186" s="63"/>
    </row>
    <row r="187" spans="1:10" ht="12.75">
      <c r="A187"/>
      <c r="B187"/>
      <c r="E187" s="58"/>
      <c r="F187" s="64"/>
      <c r="H187" s="58"/>
      <c r="J187" s="63"/>
    </row>
    <row r="188" spans="1:10" ht="12.75">
      <c r="A188"/>
      <c r="B188"/>
      <c r="E188" s="58"/>
      <c r="F188" s="64"/>
      <c r="H188" s="58"/>
      <c r="J188" s="63"/>
    </row>
    <row r="189" spans="1:10" ht="12.75">
      <c r="A189"/>
      <c r="B189"/>
      <c r="E189" s="58"/>
      <c r="F189" s="64"/>
      <c r="H189" s="58"/>
      <c r="J189" s="63"/>
    </row>
    <row r="190" spans="1:10" ht="12.75">
      <c r="A190"/>
      <c r="B190"/>
      <c r="C190"/>
      <c r="E190" s="58"/>
      <c r="F190" s="64"/>
      <c r="H190" s="58"/>
      <c r="J190" s="63"/>
    </row>
    <row r="191" spans="1:10" ht="12.75">
      <c r="A191"/>
      <c r="B191"/>
      <c r="E191" s="58"/>
      <c r="F191" s="64"/>
      <c r="H191" s="58"/>
      <c r="J191" s="63"/>
    </row>
    <row r="192" spans="1:10" ht="12.75">
      <c r="A192"/>
      <c r="B192"/>
      <c r="E192" s="58"/>
      <c r="F192" s="64"/>
      <c r="H192" s="58"/>
      <c r="J192" s="63"/>
    </row>
    <row r="193" spans="1:10" ht="12.75">
      <c r="A193"/>
      <c r="B193"/>
      <c r="C193" s="65"/>
      <c r="E193" s="58"/>
      <c r="F193" s="64"/>
      <c r="H193" s="58"/>
      <c r="J193" s="63"/>
    </row>
    <row r="194" spans="1:10" ht="12.75">
      <c r="A194"/>
      <c r="B194"/>
      <c r="C194"/>
      <c r="E194" s="58"/>
      <c r="F194" s="64"/>
      <c r="H194" s="58"/>
      <c r="J194" s="63"/>
    </row>
    <row r="195" spans="1:10" ht="12.75">
      <c r="A195"/>
      <c r="B195"/>
      <c r="C195"/>
      <c r="E195" s="58"/>
      <c r="F195" s="64"/>
      <c r="H195" s="58"/>
      <c r="J195" s="63"/>
    </row>
    <row r="196" spans="1:10" ht="12.75">
      <c r="A196"/>
      <c r="B196"/>
      <c r="E196" s="58"/>
      <c r="F196" s="64"/>
      <c r="H196" s="58"/>
      <c r="J196" s="63"/>
    </row>
    <row r="197" spans="1:10" ht="12.75">
      <c r="A197"/>
      <c r="B197"/>
      <c r="E197" s="58"/>
      <c r="F197" s="64"/>
      <c r="H197" s="58"/>
      <c r="J197" s="63"/>
    </row>
    <row r="198" spans="1:10" ht="12.75">
      <c r="A198"/>
      <c r="B198"/>
      <c r="E198" s="58"/>
      <c r="F198" s="64"/>
      <c r="H198" s="58"/>
      <c r="J198" s="63"/>
    </row>
    <row r="199" spans="1:10" ht="12.75">
      <c r="A199"/>
      <c r="B199"/>
      <c r="C199"/>
      <c r="E199" s="58"/>
      <c r="F199" s="64"/>
      <c r="H199" s="58"/>
      <c r="J199" s="63"/>
    </row>
    <row r="200" spans="1:10" ht="12.75">
      <c r="A200"/>
      <c r="B200"/>
      <c r="C200"/>
      <c r="E200" s="58"/>
      <c r="F200" s="64"/>
      <c r="H200" s="58"/>
      <c r="J200" s="63"/>
    </row>
    <row r="201" spans="1:10" ht="12.75">
      <c r="A201"/>
      <c r="B201"/>
      <c r="E201" s="58"/>
      <c r="F201" s="64"/>
      <c r="H201" s="58"/>
      <c r="J201" s="63"/>
    </row>
    <row r="202" spans="1:10" ht="12.75">
      <c r="A202"/>
      <c r="B202"/>
      <c r="E202" s="58"/>
      <c r="F202" s="64"/>
      <c r="H202" s="58"/>
      <c r="J202" s="63"/>
    </row>
    <row r="203" spans="1:10" ht="12.75">
      <c r="A203"/>
      <c r="B203"/>
      <c r="E203" s="58"/>
      <c r="F203" s="64"/>
      <c r="H203" s="58"/>
      <c r="J203" s="63"/>
    </row>
    <row r="204" spans="1:10" ht="12.75">
      <c r="A204"/>
      <c r="B204"/>
      <c r="E204" s="58"/>
      <c r="F204" s="64"/>
      <c r="H204" s="58"/>
      <c r="J204" s="63"/>
    </row>
    <row r="205" spans="1:10" ht="12.75">
      <c r="A205"/>
      <c r="B205"/>
      <c r="E205" s="58"/>
      <c r="F205" s="64"/>
      <c r="H205" s="58"/>
      <c r="J205" s="63"/>
    </row>
    <row r="206" spans="1:10" ht="12.75">
      <c r="A206"/>
      <c r="B206"/>
      <c r="E206" s="58"/>
      <c r="F206" s="64"/>
      <c r="H206" s="58"/>
      <c r="J206" s="63"/>
    </row>
    <row r="207" spans="1:10" ht="12.75">
      <c r="A207"/>
      <c r="B207"/>
      <c r="E207" s="58"/>
      <c r="F207" s="64"/>
      <c r="H207" s="58"/>
      <c r="J207" s="63"/>
    </row>
    <row r="208" spans="1:10" ht="12.75">
      <c r="A208"/>
      <c r="B208"/>
      <c r="C208"/>
      <c r="E208" s="58"/>
      <c r="F208" s="64"/>
      <c r="H208" s="58"/>
      <c r="J208" s="63"/>
    </row>
    <row r="209" spans="1:10" ht="12.75">
      <c r="A209"/>
      <c r="B209"/>
      <c r="E209" s="58"/>
      <c r="F209" s="64"/>
      <c r="H209" s="58"/>
      <c r="J209" s="63"/>
    </row>
    <row r="210" spans="1:10" ht="12.75">
      <c r="A210"/>
      <c r="B210"/>
      <c r="C210" s="92"/>
      <c r="E210" s="58"/>
      <c r="F210" s="64"/>
      <c r="H210" s="58"/>
      <c r="J210" s="63"/>
    </row>
    <row r="211" spans="1:10" ht="12.75">
      <c r="A211"/>
      <c r="B211"/>
      <c r="C211" s="92"/>
      <c r="E211" s="58"/>
      <c r="F211" s="64"/>
      <c r="H211" s="58"/>
      <c r="J211" s="63"/>
    </row>
    <row r="212" spans="1:10" ht="12.75">
      <c r="A212"/>
      <c r="B212"/>
      <c r="C212" s="93"/>
      <c r="E212" s="58"/>
      <c r="F212" s="64"/>
      <c r="H212" s="58"/>
      <c r="J212" s="63"/>
    </row>
    <row r="213" spans="1:10" ht="12.75">
      <c r="A213"/>
      <c r="B213"/>
      <c r="C213" s="92"/>
      <c r="E213" s="58"/>
      <c r="F213" s="64"/>
      <c r="H213" s="58"/>
      <c r="J213" s="63"/>
    </row>
    <row r="214" spans="1:10" ht="12.75">
      <c r="A214"/>
      <c r="B214"/>
      <c r="C214" s="92"/>
      <c r="E214" s="58"/>
      <c r="F214" s="64"/>
      <c r="H214" s="58"/>
      <c r="J214" s="63"/>
    </row>
    <row r="215" spans="1:10" ht="12.75">
      <c r="A215"/>
      <c r="B215"/>
      <c r="C215" s="92"/>
      <c r="E215" s="58"/>
      <c r="F215" s="64"/>
      <c r="H215" s="58"/>
      <c r="J215" s="63"/>
    </row>
    <row r="216" spans="1:10" ht="12.75">
      <c r="A216"/>
      <c r="B216"/>
      <c r="C216" s="92"/>
      <c r="E216" s="58"/>
      <c r="F216" s="64"/>
      <c r="H216" s="58"/>
      <c r="J216" s="63"/>
    </row>
    <row r="217" spans="1:10" ht="12.75">
      <c r="A217"/>
      <c r="B217"/>
      <c r="C217" s="92"/>
      <c r="E217" s="58"/>
      <c r="F217" s="64"/>
      <c r="H217" s="58"/>
      <c r="J217" s="63"/>
    </row>
    <row r="218" spans="1:10" ht="12.75">
      <c r="A218"/>
      <c r="B218"/>
      <c r="C218" s="92"/>
      <c r="E218" s="58"/>
      <c r="F218" s="64"/>
      <c r="H218" s="58"/>
      <c r="J218" s="63"/>
    </row>
    <row r="219" spans="1:10" ht="12.75">
      <c r="A219"/>
      <c r="B219"/>
      <c r="C219" s="92"/>
      <c r="E219" s="58"/>
      <c r="F219" s="64"/>
      <c r="H219" s="58"/>
      <c r="J219" s="63"/>
    </row>
    <row r="220" spans="1:10" ht="12.75">
      <c r="A220"/>
      <c r="B220"/>
      <c r="C220" s="92"/>
      <c r="E220" s="58"/>
      <c r="F220" s="64"/>
      <c r="H220" s="58"/>
      <c r="J220" s="63"/>
    </row>
    <row r="221" spans="1:10" ht="12.75">
      <c r="A221"/>
      <c r="B221"/>
      <c r="C221" s="92"/>
      <c r="E221" s="58"/>
      <c r="F221" s="64"/>
      <c r="H221" s="58"/>
      <c r="J221" s="63"/>
    </row>
    <row r="222" spans="1:10" ht="12.75">
      <c r="A222"/>
      <c r="B222"/>
      <c r="C222" s="92"/>
      <c r="E222" s="58"/>
      <c r="F222" s="64"/>
      <c r="H222" s="58"/>
      <c r="J222" s="63"/>
    </row>
    <row r="223" spans="1:10" ht="12.75">
      <c r="A223"/>
      <c r="B223"/>
      <c r="E223" s="58"/>
      <c r="F223" s="64"/>
      <c r="H223" s="58"/>
      <c r="J223" s="63"/>
    </row>
    <row r="224" spans="1:10" ht="12.75">
      <c r="A224"/>
      <c r="B224"/>
      <c r="E224" s="58"/>
      <c r="F224" s="64"/>
      <c r="H224" s="58"/>
      <c r="J224" s="63"/>
    </row>
    <row r="225" spans="1:10" ht="12.75">
      <c r="A225"/>
      <c r="B225"/>
      <c r="E225" s="58"/>
      <c r="F225" s="64"/>
      <c r="H225" s="58"/>
      <c r="J225" s="63"/>
    </row>
    <row r="226" spans="1:10" ht="12.75">
      <c r="A226"/>
      <c r="B226"/>
      <c r="C226"/>
      <c r="E226" s="58"/>
      <c r="F226" s="64"/>
      <c r="H226" s="58"/>
      <c r="J226" s="63"/>
    </row>
    <row r="227" spans="1:10" ht="12.75">
      <c r="A227"/>
      <c r="B227"/>
      <c r="C227"/>
      <c r="E227" s="58"/>
      <c r="F227" s="64"/>
      <c r="H227" s="58"/>
      <c r="J227" s="63"/>
    </row>
    <row r="228" spans="1:10" ht="12.75">
      <c r="A228"/>
      <c r="B228"/>
      <c r="C228"/>
      <c r="E228" s="58"/>
      <c r="F228" s="64"/>
      <c r="H228" s="58"/>
      <c r="J228" s="63"/>
    </row>
    <row r="229" spans="1:10" ht="12.75">
      <c r="A229"/>
      <c r="B229"/>
      <c r="C229"/>
      <c r="E229" s="58"/>
      <c r="F229" s="64"/>
      <c r="H229" s="58"/>
      <c r="J229" s="63"/>
    </row>
    <row r="230" spans="1:10" ht="12.75">
      <c r="A230"/>
      <c r="B230"/>
      <c r="C230"/>
      <c r="E230" s="58"/>
      <c r="F230" s="64"/>
      <c r="H230" s="58"/>
      <c r="J230" s="63"/>
    </row>
    <row r="231" spans="1:10" ht="12.75">
      <c r="A231"/>
      <c r="B231"/>
      <c r="C231"/>
      <c r="E231" s="58"/>
      <c r="F231" s="64"/>
      <c r="H231" s="58"/>
      <c r="J231" s="63"/>
    </row>
    <row r="232" spans="1:10" ht="12.75">
      <c r="A232"/>
      <c r="B232"/>
      <c r="C232"/>
      <c r="E232" s="58"/>
      <c r="F232" s="64"/>
      <c r="H232" s="58"/>
      <c r="J232" s="63"/>
    </row>
    <row r="233" spans="1:10" ht="12.75">
      <c r="A233"/>
      <c r="B233"/>
      <c r="C233"/>
      <c r="E233" s="58"/>
      <c r="F233" s="64"/>
      <c r="H233" s="58"/>
      <c r="J233" s="63"/>
    </row>
    <row r="234" spans="1:10" ht="12.75">
      <c r="A234"/>
      <c r="B234"/>
      <c r="C234"/>
      <c r="E234" s="58"/>
      <c r="F234" s="64"/>
      <c r="H234" s="58"/>
      <c r="J234" s="63"/>
    </row>
    <row r="235" spans="1:10" ht="12.75">
      <c r="A235"/>
      <c r="B235"/>
      <c r="C235"/>
      <c r="E235" s="58"/>
      <c r="F235" s="64"/>
      <c r="H235" s="58"/>
      <c r="J235" s="63"/>
    </row>
    <row r="236" spans="1:10" ht="12.75">
      <c r="A236"/>
      <c r="B236"/>
      <c r="C236"/>
      <c r="E236" s="58"/>
      <c r="F236" s="64"/>
      <c r="H236" s="58"/>
      <c r="J236" s="63"/>
    </row>
    <row r="237" spans="1:10" ht="12.75">
      <c r="A237"/>
      <c r="B237"/>
      <c r="C237"/>
      <c r="E237" s="58"/>
      <c r="F237" s="64"/>
      <c r="H237" s="58"/>
      <c r="J237" s="63"/>
    </row>
    <row r="238" spans="1:10" ht="12.75">
      <c r="A238"/>
      <c r="B238"/>
      <c r="C238"/>
      <c r="E238" s="58"/>
      <c r="F238" s="64"/>
      <c r="H238" s="58"/>
      <c r="J238" s="63"/>
    </row>
    <row r="239" spans="1:10" ht="12.75">
      <c r="A239"/>
      <c r="B239"/>
      <c r="C239"/>
      <c r="E239" s="58"/>
      <c r="F239" s="64"/>
      <c r="H239" s="58"/>
      <c r="J239" s="63"/>
    </row>
    <row r="240" spans="1:10" ht="12.75">
      <c r="A240"/>
      <c r="B240"/>
      <c r="C240"/>
      <c r="E240" s="58"/>
      <c r="F240" s="64"/>
      <c r="H240" s="58"/>
      <c r="J240" s="63"/>
    </row>
    <row r="241" spans="1:10" ht="12.75">
      <c r="A241"/>
      <c r="B241"/>
      <c r="C241"/>
      <c r="E241" s="58"/>
      <c r="F241" s="64"/>
      <c r="H241" s="58"/>
      <c r="J241" s="63"/>
    </row>
    <row r="242" spans="1:10" ht="12.75">
      <c r="A242"/>
      <c r="B242"/>
      <c r="C242"/>
      <c r="E242" s="58"/>
      <c r="F242" s="64"/>
      <c r="H242" s="58"/>
      <c r="J242" s="63"/>
    </row>
    <row r="243" spans="1:10" ht="12.75">
      <c r="A243"/>
      <c r="B243"/>
      <c r="C243"/>
      <c r="E243" s="58"/>
      <c r="F243" s="64"/>
      <c r="H243" s="58"/>
      <c r="J243" s="63"/>
    </row>
    <row r="244" spans="1:10" ht="12.75">
      <c r="A244"/>
      <c r="B244"/>
      <c r="C244"/>
      <c r="E244" s="58"/>
      <c r="F244" s="64"/>
      <c r="H244" s="58"/>
      <c r="J244" s="63"/>
    </row>
    <row r="245" spans="1:10" ht="12.75">
      <c r="A245"/>
      <c r="B245"/>
      <c r="C245"/>
      <c r="E245" s="58"/>
      <c r="F245" s="64"/>
      <c r="H245" s="58"/>
      <c r="J245" s="63"/>
    </row>
    <row r="246" spans="1:10" ht="12.75">
      <c r="A246"/>
      <c r="B246"/>
      <c r="C246"/>
      <c r="E246" s="58"/>
      <c r="F246" s="64"/>
      <c r="H246" s="58"/>
      <c r="J246" s="63"/>
    </row>
    <row r="247" spans="1:10" ht="12.75">
      <c r="A247"/>
      <c r="B247"/>
      <c r="C247"/>
      <c r="E247" s="58"/>
      <c r="F247" s="64"/>
      <c r="H247" s="58"/>
      <c r="J247" s="63"/>
    </row>
    <row r="248" spans="1:10" ht="12.75">
      <c r="A248"/>
      <c r="B248"/>
      <c r="C248"/>
      <c r="E248" s="58"/>
      <c r="F248" s="64"/>
      <c r="H248" s="58"/>
      <c r="J248" s="63"/>
    </row>
    <row r="249" spans="1:10" ht="12.75">
      <c r="A249"/>
      <c r="B249"/>
      <c r="C249"/>
      <c r="E249" s="58"/>
      <c r="F249" s="64"/>
      <c r="H249" s="58"/>
      <c r="J249" s="63"/>
    </row>
    <row r="250" spans="1:10" ht="12.75">
      <c r="A250"/>
      <c r="B250"/>
      <c r="C250"/>
      <c r="E250" s="58"/>
      <c r="F250" s="64"/>
      <c r="H250" s="58"/>
      <c r="J250" s="63"/>
    </row>
    <row r="251" spans="1:10" ht="12.75">
      <c r="A251"/>
      <c r="B251"/>
      <c r="C251"/>
      <c r="E251" s="58"/>
      <c r="F251" s="64"/>
      <c r="H251" s="58"/>
      <c r="J251" s="63"/>
    </row>
    <row r="252" spans="1:10" ht="12.75">
      <c r="A252"/>
      <c r="B252"/>
      <c r="C252"/>
      <c r="E252" s="58"/>
      <c r="F252" s="64"/>
      <c r="H252" s="58"/>
      <c r="J252" s="63"/>
    </row>
    <row r="253" spans="1:10" ht="12.75">
      <c r="A253"/>
      <c r="B253"/>
      <c r="C253"/>
      <c r="E253" s="58"/>
      <c r="F253" s="64"/>
      <c r="H253" s="58"/>
      <c r="J253" s="63"/>
    </row>
    <row r="254" spans="1:10" ht="12.75">
      <c r="A254"/>
      <c r="B254"/>
      <c r="C254"/>
      <c r="E254" s="58"/>
      <c r="F254" s="64"/>
      <c r="H254" s="58"/>
      <c r="J254" s="63"/>
    </row>
    <row r="255" spans="1:10" ht="12.75">
      <c r="A255"/>
      <c r="B255"/>
      <c r="C255"/>
      <c r="E255" s="58"/>
      <c r="F255" s="64"/>
      <c r="H255" s="58"/>
      <c r="J255" s="63"/>
    </row>
    <row r="256" spans="1:10" ht="12.75">
      <c r="A256"/>
      <c r="B256"/>
      <c r="C256"/>
      <c r="E256" s="58"/>
      <c r="F256" s="64"/>
      <c r="H256" s="58"/>
      <c r="J256" s="63"/>
    </row>
    <row r="257" spans="1:10" ht="12.75">
      <c r="A257"/>
      <c r="B257"/>
      <c r="C257"/>
      <c r="E257" s="58"/>
      <c r="F257" s="64"/>
      <c r="H257" s="58"/>
      <c r="J257" s="63"/>
    </row>
    <row r="258" spans="1:10" ht="12.75">
      <c r="A258"/>
      <c r="B258"/>
      <c r="C258"/>
      <c r="E258" s="58"/>
      <c r="F258" s="64"/>
      <c r="H258" s="58"/>
      <c r="J258" s="63"/>
    </row>
    <row r="259" spans="1:10" ht="12.75">
      <c r="A259"/>
      <c r="B259"/>
      <c r="C259"/>
      <c r="E259" s="58"/>
      <c r="F259" s="64"/>
      <c r="H259" s="58"/>
      <c r="J259" s="63"/>
    </row>
    <row r="260" spans="1:10" ht="12.75">
      <c r="A260"/>
      <c r="B260"/>
      <c r="C260"/>
      <c r="E260" s="58"/>
      <c r="F260" s="64"/>
      <c r="H260" s="58"/>
      <c r="J260" s="63"/>
    </row>
    <row r="261" spans="1:10" ht="12.75">
      <c r="A261"/>
      <c r="B261"/>
      <c r="C261"/>
      <c r="E261" s="58"/>
      <c r="F261" s="64"/>
      <c r="H261" s="58"/>
      <c r="J261" s="63"/>
    </row>
    <row r="262" spans="1:10" ht="12.75">
      <c r="A262"/>
      <c r="B262"/>
      <c r="C262"/>
      <c r="E262" s="58"/>
      <c r="F262" s="64"/>
      <c r="H262" s="58"/>
      <c r="J262" s="63"/>
    </row>
    <row r="263" spans="1:10" ht="12.75">
      <c r="A263"/>
      <c r="B263"/>
      <c r="C263"/>
      <c r="E263" s="58"/>
      <c r="F263" s="64"/>
      <c r="H263" s="58"/>
      <c r="J263" s="63"/>
    </row>
    <row r="264" spans="1:10" ht="12.75">
      <c r="A264"/>
      <c r="B264"/>
      <c r="C264"/>
      <c r="E264" s="58"/>
      <c r="F264" s="64"/>
      <c r="H264" s="58"/>
      <c r="J264" s="63"/>
    </row>
    <row r="265" spans="1:10" ht="12.75">
      <c r="A265"/>
      <c r="B265"/>
      <c r="C265"/>
      <c r="E265" s="58"/>
      <c r="F265" s="64"/>
      <c r="H265" s="58"/>
      <c r="J265" s="63"/>
    </row>
    <row r="266" spans="1:10" ht="12.75">
      <c r="A266"/>
      <c r="B266"/>
      <c r="C266"/>
      <c r="E266" s="58"/>
      <c r="F266" s="64"/>
      <c r="H266" s="58"/>
      <c r="J266" s="63"/>
    </row>
    <row r="267" spans="1:10" ht="12.75">
      <c r="A267"/>
      <c r="B267"/>
      <c r="C267"/>
      <c r="E267" s="58"/>
      <c r="F267" s="64"/>
      <c r="H267" s="58"/>
      <c r="J267" s="63"/>
    </row>
    <row r="268" spans="1:10" ht="12.75">
      <c r="A268"/>
      <c r="B268"/>
      <c r="C268"/>
      <c r="E268" s="58"/>
      <c r="F268" s="64"/>
      <c r="H268" s="58"/>
      <c r="J268" s="63"/>
    </row>
    <row r="269" spans="1:10" ht="12.75">
      <c r="A269"/>
      <c r="B269"/>
      <c r="C269"/>
      <c r="E269" s="58"/>
      <c r="F269" s="64"/>
      <c r="H269" s="58"/>
      <c r="J269" s="63"/>
    </row>
    <row r="270" spans="1:10" ht="12.75">
      <c r="A270"/>
      <c r="B270"/>
      <c r="C270"/>
      <c r="E270" s="58"/>
      <c r="F270" s="64"/>
      <c r="H270" s="58"/>
      <c r="J270" s="63"/>
    </row>
    <row r="271" spans="1:10" ht="12.75">
      <c r="A271"/>
      <c r="B271"/>
      <c r="C271"/>
      <c r="E271" s="58"/>
      <c r="F271" s="64"/>
      <c r="H271" s="58"/>
      <c r="J271" s="63"/>
    </row>
    <row r="272" spans="1:10" ht="12.75">
      <c r="A272"/>
      <c r="B272"/>
      <c r="C272"/>
      <c r="E272" s="58"/>
      <c r="F272" s="64"/>
      <c r="H272" s="58"/>
      <c r="J272" s="63"/>
    </row>
    <row r="273" spans="1:10" ht="12.75">
      <c r="A273"/>
      <c r="B273"/>
      <c r="C273"/>
      <c r="E273" s="58"/>
      <c r="F273" s="64"/>
      <c r="H273" s="58"/>
      <c r="J273" s="63"/>
    </row>
    <row r="274" spans="1:10" ht="12.75">
      <c r="A274"/>
      <c r="B274"/>
      <c r="C274"/>
      <c r="E274" s="58"/>
      <c r="F274" s="64"/>
      <c r="H274" s="58"/>
      <c r="J274" s="63"/>
    </row>
    <row r="275" spans="1:10" ht="12.75">
      <c r="A275"/>
      <c r="B275"/>
      <c r="C275"/>
      <c r="E275" s="58"/>
      <c r="F275" s="64"/>
      <c r="H275" s="58"/>
      <c r="J275" s="63"/>
    </row>
    <row r="276" spans="1:10" ht="12.75">
      <c r="A276"/>
      <c r="B276"/>
      <c r="C276"/>
      <c r="E276" s="58"/>
      <c r="F276" s="64"/>
      <c r="H276" s="58"/>
      <c r="J276" s="63"/>
    </row>
    <row r="277" spans="1:10" ht="12.75">
      <c r="A277"/>
      <c r="B277"/>
      <c r="C277"/>
      <c r="E277" s="58"/>
      <c r="F277" s="64"/>
      <c r="H277" s="58"/>
      <c r="J277" s="63"/>
    </row>
    <row r="278" spans="1:10" ht="12.75">
      <c r="A278"/>
      <c r="B278"/>
      <c r="C278"/>
      <c r="E278" s="58"/>
      <c r="F278" s="64"/>
      <c r="H278" s="58"/>
      <c r="J278" s="63"/>
    </row>
    <row r="279" spans="1:10" ht="12.75">
      <c r="A279"/>
      <c r="B279"/>
      <c r="C279"/>
      <c r="E279" s="58"/>
      <c r="F279" s="64"/>
      <c r="H279" s="58"/>
      <c r="J279" s="63"/>
    </row>
    <row r="280" spans="1:10" ht="12.75">
      <c r="A280"/>
      <c r="B280"/>
      <c r="C280"/>
      <c r="E280" s="58"/>
      <c r="F280" s="64"/>
      <c r="H280" s="58"/>
      <c r="J280" s="63"/>
    </row>
    <row r="281" spans="1:10" ht="12.75">
      <c r="A281"/>
      <c r="B281"/>
      <c r="C281"/>
      <c r="E281" s="58"/>
      <c r="F281" s="64"/>
      <c r="H281" s="58"/>
      <c r="J281" s="63"/>
    </row>
    <row r="282" spans="1:10" ht="12.75">
      <c r="A282"/>
      <c r="B282"/>
      <c r="C282"/>
      <c r="E282" s="58"/>
      <c r="F282" s="64"/>
      <c r="H282" s="58"/>
      <c r="J282" s="63"/>
    </row>
    <row r="283" spans="1:10" ht="12.75">
      <c r="A283"/>
      <c r="B283"/>
      <c r="C283"/>
      <c r="E283" s="58"/>
      <c r="F283" s="64"/>
      <c r="H283" s="58"/>
      <c r="J283" s="63"/>
    </row>
    <row r="284" spans="1:10" ht="12.75">
      <c r="A284"/>
      <c r="B284"/>
      <c r="C284"/>
      <c r="E284" s="58"/>
      <c r="F284" s="64"/>
      <c r="H284" s="58"/>
      <c r="J284" s="63"/>
    </row>
    <row r="285" spans="1:10" ht="12.75">
      <c r="A285"/>
      <c r="B285"/>
      <c r="C285"/>
      <c r="E285" s="58"/>
      <c r="F285" s="64"/>
      <c r="H285" s="58"/>
      <c r="J285" s="63"/>
    </row>
    <row r="286" spans="1:10" ht="12.75">
      <c r="A286"/>
      <c r="B286"/>
      <c r="C286"/>
      <c r="E286" s="58"/>
      <c r="F286" s="64"/>
      <c r="H286" s="58"/>
      <c r="J286" s="63"/>
    </row>
    <row r="287" spans="1:10" ht="12.75">
      <c r="A287"/>
      <c r="B287"/>
      <c r="C287"/>
      <c r="E287" s="58"/>
      <c r="F287" s="64"/>
      <c r="H287" s="58"/>
      <c r="J287" s="63"/>
    </row>
    <row r="288" spans="1:10" ht="12.75">
      <c r="A288"/>
      <c r="B288"/>
      <c r="C288"/>
      <c r="E288" s="58"/>
      <c r="F288" s="64"/>
      <c r="H288" s="58"/>
      <c r="J288" s="63"/>
    </row>
    <row r="289" spans="1:10" ht="12.75">
      <c r="A289"/>
      <c r="B289"/>
      <c r="C289"/>
      <c r="E289" s="58"/>
      <c r="F289" s="64"/>
      <c r="H289" s="58"/>
      <c r="J289" s="63"/>
    </row>
    <row r="290" spans="1:10" ht="12.75">
      <c r="A290"/>
      <c r="B290"/>
      <c r="C290"/>
      <c r="E290" s="58"/>
      <c r="F290" s="64"/>
      <c r="H290" s="58"/>
      <c r="J290" s="63"/>
    </row>
    <row r="291" spans="1:10" ht="12.75">
      <c r="A291"/>
      <c r="B291"/>
      <c r="C291"/>
      <c r="E291" s="58"/>
      <c r="F291" s="64"/>
      <c r="H291" s="58"/>
      <c r="J291" s="63"/>
    </row>
    <row r="292" spans="1:10" ht="12.75">
      <c r="A292"/>
      <c r="B292"/>
      <c r="C292"/>
      <c r="E292" s="58"/>
      <c r="F292" s="64"/>
      <c r="H292" s="58"/>
      <c r="J292" s="63"/>
    </row>
    <row r="293" spans="1:10" ht="12.75">
      <c r="A293"/>
      <c r="B293"/>
      <c r="C293"/>
      <c r="E293" s="58"/>
      <c r="F293" s="64"/>
      <c r="H293" s="58"/>
      <c r="J293" s="63"/>
    </row>
    <row r="294" spans="1:10" ht="12.75">
      <c r="A294"/>
      <c r="B294"/>
      <c r="C294"/>
      <c r="E294" s="58"/>
      <c r="F294" s="64"/>
      <c r="H294" s="58"/>
      <c r="J294" s="63"/>
    </row>
    <row r="295" spans="1:10" ht="12.75">
      <c r="A295"/>
      <c r="B295"/>
      <c r="C295"/>
      <c r="E295" s="58"/>
      <c r="F295" s="64"/>
      <c r="H295" s="58"/>
      <c r="J295" s="63"/>
    </row>
    <row r="296" spans="1:10" ht="12.75">
      <c r="A296"/>
      <c r="B296"/>
      <c r="C296"/>
      <c r="E296" s="58"/>
      <c r="F296" s="64"/>
      <c r="H296" s="58"/>
      <c r="J296" s="63"/>
    </row>
    <row r="297" spans="1:10" ht="12.75">
      <c r="A297"/>
      <c r="B297"/>
      <c r="C297"/>
      <c r="E297" s="58"/>
      <c r="F297" s="64"/>
      <c r="H297" s="58"/>
      <c r="J297" s="63"/>
    </row>
    <row r="298" spans="1:10" ht="12.75">
      <c r="A298"/>
      <c r="B298"/>
      <c r="C298"/>
      <c r="E298" s="58"/>
      <c r="F298" s="64"/>
      <c r="H298" s="58"/>
      <c r="J298" s="63"/>
    </row>
    <row r="299" spans="1:10" ht="12.75">
      <c r="A299"/>
      <c r="B299"/>
      <c r="C299"/>
      <c r="E299" s="58"/>
      <c r="F299" s="64"/>
      <c r="H299" s="58"/>
      <c r="J299" s="63"/>
    </row>
    <row r="300" spans="1:10" ht="12.75">
      <c r="A300"/>
      <c r="B300"/>
      <c r="C300"/>
      <c r="E300" s="58"/>
      <c r="F300" s="64"/>
      <c r="H300" s="58"/>
      <c r="J300" s="63"/>
    </row>
    <row r="301" spans="1:10" ht="12.75">
      <c r="A301"/>
      <c r="B301"/>
      <c r="C301"/>
      <c r="E301" s="58"/>
      <c r="F301" s="64"/>
      <c r="H301" s="58"/>
      <c r="J301" s="63"/>
    </row>
    <row r="302" spans="1:10" ht="12.75">
      <c r="A302"/>
      <c r="B302"/>
      <c r="C302"/>
      <c r="E302" s="58"/>
      <c r="F302" s="64"/>
      <c r="H302" s="58"/>
      <c r="J302" s="63"/>
    </row>
    <row r="303" spans="1:10" ht="12.75">
      <c r="A303"/>
      <c r="B303"/>
      <c r="C303"/>
      <c r="E303" s="58"/>
      <c r="F303" s="64"/>
      <c r="H303" s="58"/>
      <c r="J303" s="63"/>
    </row>
    <row r="304" spans="1:10" ht="12.75">
      <c r="A304"/>
      <c r="B304"/>
      <c r="C304"/>
      <c r="E304" s="58"/>
      <c r="F304" s="64"/>
      <c r="H304" s="58"/>
      <c r="J304" s="63"/>
    </row>
    <row r="305" spans="1:10" ht="12.75">
      <c r="A305"/>
      <c r="B305"/>
      <c r="C305"/>
      <c r="E305" s="58"/>
      <c r="F305" s="64"/>
      <c r="H305" s="58"/>
      <c r="J305" s="63"/>
    </row>
    <row r="306" spans="1:10" ht="12.75">
      <c r="A306"/>
      <c r="B306"/>
      <c r="C306"/>
      <c r="E306" s="58"/>
      <c r="F306" s="64"/>
      <c r="H306" s="58"/>
      <c r="J306" s="63"/>
    </row>
    <row r="307" spans="1:10" ht="12.75">
      <c r="A307"/>
      <c r="B307"/>
      <c r="C307"/>
      <c r="E307" s="58"/>
      <c r="F307" s="64"/>
      <c r="H307" s="58"/>
      <c r="J307" s="63"/>
    </row>
    <row r="308" spans="1:10" ht="12.75">
      <c r="A308"/>
      <c r="B308"/>
      <c r="C308"/>
      <c r="E308" s="58"/>
      <c r="F308" s="64"/>
      <c r="H308" s="58"/>
      <c r="J308" s="63"/>
    </row>
    <row r="309" spans="1:10" ht="12.75">
      <c r="A309"/>
      <c r="B309"/>
      <c r="C309"/>
      <c r="E309" s="58"/>
      <c r="F309" s="64"/>
      <c r="H309" s="58"/>
      <c r="J309" s="63"/>
    </row>
    <row r="310" spans="1:10" ht="12.75">
      <c r="A310"/>
      <c r="B310"/>
      <c r="C310"/>
      <c r="E310" s="58"/>
      <c r="F310" s="64"/>
      <c r="H310" s="58"/>
      <c r="J310" s="63"/>
    </row>
    <row r="311" spans="1:10" ht="12.75">
      <c r="A311"/>
      <c r="B311"/>
      <c r="C311"/>
      <c r="E311" s="58"/>
      <c r="F311" s="64"/>
      <c r="H311" s="58"/>
      <c r="J311" s="63"/>
    </row>
    <row r="312" spans="1:10" ht="12.75">
      <c r="A312"/>
      <c r="B312"/>
      <c r="C312"/>
      <c r="E312" s="58"/>
      <c r="F312" s="64"/>
      <c r="H312" s="58"/>
      <c r="J312" s="63"/>
    </row>
    <row r="313" spans="1:10" ht="12.75">
      <c r="A313"/>
      <c r="B313"/>
      <c r="C313"/>
      <c r="E313" s="58"/>
      <c r="F313" s="64"/>
      <c r="H313" s="58"/>
      <c r="J313" s="63"/>
    </row>
    <row r="314" spans="1:10" ht="12.75">
      <c r="A314"/>
      <c r="B314"/>
      <c r="C314"/>
      <c r="E314" s="58"/>
      <c r="F314" s="64"/>
      <c r="H314" s="58"/>
      <c r="J314" s="63"/>
    </row>
    <row r="315" spans="1:10" ht="12.75">
      <c r="A315"/>
      <c r="B315"/>
      <c r="C315"/>
      <c r="E315" s="58"/>
      <c r="F315" s="64"/>
      <c r="H315" s="58"/>
      <c r="J315" s="63"/>
    </row>
    <row r="316" spans="1:10" ht="12.75">
      <c r="A316"/>
      <c r="B316"/>
      <c r="C316"/>
      <c r="E316" s="58"/>
      <c r="F316" s="64"/>
      <c r="H316" s="58"/>
      <c r="J316" s="63"/>
    </row>
    <row r="317" spans="1:10" ht="12.75">
      <c r="A317"/>
      <c r="B317"/>
      <c r="C317"/>
      <c r="E317" s="58"/>
      <c r="F317" s="64"/>
      <c r="H317" s="58"/>
      <c r="J317" s="63"/>
    </row>
    <row r="318" spans="1:10" ht="12.75">
      <c r="A318"/>
      <c r="B318"/>
      <c r="C318"/>
      <c r="E318" s="58"/>
      <c r="F318" s="64"/>
      <c r="H318" s="58"/>
      <c r="J318" s="63"/>
    </row>
    <row r="319" spans="1:10" ht="12.75">
      <c r="A319"/>
      <c r="B319"/>
      <c r="C319"/>
      <c r="E319" s="58"/>
      <c r="F319" s="64"/>
      <c r="H319" s="58"/>
      <c r="J319" s="63"/>
    </row>
    <row r="320" spans="1:10" ht="12.75">
      <c r="A320"/>
      <c r="B320"/>
      <c r="C320"/>
      <c r="E320" s="58"/>
      <c r="F320" s="64"/>
      <c r="H320" s="58"/>
      <c r="J320" s="63"/>
    </row>
    <row r="321" spans="1:10" ht="12.75">
      <c r="A321"/>
      <c r="B321"/>
      <c r="C321"/>
      <c r="E321" s="58"/>
      <c r="F321" s="64"/>
      <c r="H321" s="58"/>
      <c r="J321" s="63"/>
    </row>
    <row r="322" spans="1:10" ht="12.75">
      <c r="A322"/>
      <c r="B322"/>
      <c r="C322"/>
      <c r="E322" s="58"/>
      <c r="F322" s="64"/>
      <c r="H322" s="58"/>
      <c r="J322" s="63"/>
    </row>
    <row r="323" spans="1:10" ht="12.75">
      <c r="A323"/>
      <c r="B323"/>
      <c r="C323"/>
      <c r="E323" s="58"/>
      <c r="F323" s="64"/>
      <c r="H323" s="58"/>
      <c r="J323" s="63"/>
    </row>
    <row r="324" spans="1:10" ht="12.75">
      <c r="A324"/>
      <c r="B324"/>
      <c r="C324"/>
      <c r="E324" s="58"/>
      <c r="F324" s="64"/>
      <c r="H324" s="58"/>
      <c r="J324" s="63"/>
    </row>
    <row r="325" spans="1:10" ht="12.75">
      <c r="A325"/>
      <c r="B325"/>
      <c r="C325"/>
      <c r="E325" s="58"/>
      <c r="F325" s="64"/>
      <c r="H325" s="58"/>
      <c r="J325" s="63"/>
    </row>
    <row r="326" spans="1:10" ht="12.75">
      <c r="A326"/>
      <c r="B326"/>
      <c r="C326"/>
      <c r="E326" s="58"/>
      <c r="F326" s="64"/>
      <c r="H326" s="58"/>
      <c r="J326" s="63"/>
    </row>
    <row r="327" spans="1:10" ht="12.75">
      <c r="A327"/>
      <c r="B327"/>
      <c r="C327"/>
      <c r="E327" s="58"/>
      <c r="F327" s="64"/>
      <c r="H327" s="58"/>
      <c r="J327" s="63"/>
    </row>
    <row r="328" spans="1:10" ht="12.75">
      <c r="A328"/>
      <c r="B328"/>
      <c r="C328"/>
      <c r="E328" s="58"/>
      <c r="F328" s="64"/>
      <c r="H328" s="58"/>
      <c r="J328" s="63"/>
    </row>
    <row r="329" spans="1:10" ht="12.75">
      <c r="A329"/>
      <c r="B329"/>
      <c r="C329"/>
      <c r="E329" s="58"/>
      <c r="F329" s="64"/>
      <c r="H329" s="58"/>
      <c r="J329" s="63"/>
    </row>
    <row r="330" spans="1:10" ht="12.75">
      <c r="A330"/>
      <c r="B330"/>
      <c r="C330"/>
      <c r="E330" s="58"/>
      <c r="F330" s="64"/>
      <c r="H330" s="58"/>
      <c r="J330" s="63"/>
    </row>
    <row r="331" spans="1:10" ht="12.75">
      <c r="A331"/>
      <c r="B331"/>
      <c r="C331"/>
      <c r="E331" s="58"/>
      <c r="F331" s="64"/>
      <c r="H331" s="58"/>
      <c r="J331" s="63"/>
    </row>
    <row r="332" spans="1:10" ht="12.75">
      <c r="A332"/>
      <c r="B332"/>
      <c r="C332"/>
      <c r="E332" s="58"/>
      <c r="F332" s="64"/>
      <c r="H332" s="58"/>
      <c r="J332" s="63"/>
    </row>
    <row r="333" spans="1:10" ht="12.75">
      <c r="A333"/>
      <c r="B333"/>
      <c r="C333"/>
      <c r="E333" s="58"/>
      <c r="F333" s="64"/>
      <c r="H333" s="58"/>
      <c r="J333" s="63"/>
    </row>
    <row r="334" spans="1:10" ht="12.75">
      <c r="A334"/>
      <c r="B334"/>
      <c r="C334"/>
      <c r="E334" s="58"/>
      <c r="F334" s="64"/>
      <c r="H334" s="58"/>
      <c r="J334" s="63"/>
    </row>
    <row r="335" spans="1:10" ht="12.75">
      <c r="A335"/>
      <c r="B335"/>
      <c r="C335" s="94"/>
      <c r="D335" s="95"/>
      <c r="E335" s="58"/>
      <c r="F335" s="64"/>
      <c r="H335" s="58"/>
      <c r="J335" s="63"/>
    </row>
    <row r="336" spans="1:10" ht="12.75">
      <c r="A336"/>
      <c r="B336"/>
      <c r="C336" s="94"/>
      <c r="D336" s="95"/>
      <c r="E336" s="58"/>
      <c r="F336" s="64"/>
      <c r="H336" s="58"/>
      <c r="J336" s="63"/>
    </row>
    <row r="337" spans="1:10" ht="12.75">
      <c r="A337"/>
      <c r="B337"/>
      <c r="C337"/>
      <c r="E337" s="58"/>
      <c r="F337" s="64"/>
      <c r="H337" s="58"/>
      <c r="J337" s="63"/>
    </row>
    <row r="338" spans="1:10" ht="12.75">
      <c r="A338"/>
      <c r="B338"/>
      <c r="C338"/>
      <c r="E338" s="58"/>
      <c r="F338" s="64"/>
      <c r="H338" s="58"/>
      <c r="J338" s="63"/>
    </row>
    <row r="339" spans="1:10" ht="12.75">
      <c r="A339"/>
      <c r="B339"/>
      <c r="C339"/>
      <c r="E339" s="58"/>
      <c r="F339" s="64"/>
      <c r="H339" s="58"/>
      <c r="J339" s="63"/>
    </row>
    <row r="340" spans="1:10" ht="12.75">
      <c r="A340"/>
      <c r="B340"/>
      <c r="C340"/>
      <c r="E340" s="58"/>
      <c r="F340" s="64"/>
      <c r="H340" s="58"/>
      <c r="J340" s="63"/>
    </row>
    <row r="341" spans="1:10" ht="12.75">
      <c r="A341"/>
      <c r="B341"/>
      <c r="C341"/>
      <c r="E341" s="58"/>
      <c r="F341" s="64"/>
      <c r="H341" s="58"/>
      <c r="J341" s="63"/>
    </row>
    <row r="342" spans="1:10" ht="12.75">
      <c r="A342"/>
      <c r="B342"/>
      <c r="C342"/>
      <c r="E342" s="58"/>
      <c r="F342" s="64"/>
      <c r="H342" s="58"/>
      <c r="J342" s="63"/>
    </row>
    <row r="343" spans="1:10" ht="12.75">
      <c r="A343"/>
      <c r="B343"/>
      <c r="C343"/>
      <c r="E343" s="58"/>
      <c r="F343" s="64"/>
      <c r="H343" s="58"/>
      <c r="J343" s="63"/>
    </row>
    <row r="344" spans="1:10" ht="12.75">
      <c r="A344"/>
      <c r="B344"/>
      <c r="C344"/>
      <c r="E344" s="58"/>
      <c r="F344" s="64"/>
      <c r="H344" s="58"/>
      <c r="J344" s="63"/>
    </row>
    <row r="345" spans="1:10" ht="12.75">
      <c r="A345"/>
      <c r="B345"/>
      <c r="C345"/>
      <c r="E345" s="58"/>
      <c r="F345" s="64"/>
      <c r="H345" s="58"/>
      <c r="J345" s="63"/>
    </row>
    <row r="346" spans="1:10" ht="12.75">
      <c r="A346"/>
      <c r="B346"/>
      <c r="C346"/>
      <c r="E346" s="58"/>
      <c r="F346" s="64"/>
      <c r="H346" s="58"/>
      <c r="J346" s="63"/>
    </row>
    <row r="347" spans="1:10" ht="12.75">
      <c r="A347"/>
      <c r="B347"/>
      <c r="C347"/>
      <c r="E347" s="58"/>
      <c r="F347" s="64"/>
      <c r="H347" s="58"/>
      <c r="J347" s="63"/>
    </row>
    <row r="348" spans="1:10" ht="12.75">
      <c r="A348"/>
      <c r="B348"/>
      <c r="C348"/>
      <c r="E348" s="58"/>
      <c r="F348" s="64"/>
      <c r="H348" s="58"/>
      <c r="J348" s="63"/>
    </row>
    <row r="349" spans="1:10" ht="12.75">
      <c r="A349"/>
      <c r="B349"/>
      <c r="C349"/>
      <c r="E349" s="58"/>
      <c r="F349" s="64"/>
      <c r="H349" s="58"/>
      <c r="J349" s="63"/>
    </row>
    <row r="350" spans="1:10" ht="12.75">
      <c r="A350"/>
      <c r="B350"/>
      <c r="C350"/>
      <c r="E350" s="58"/>
      <c r="F350" s="64"/>
      <c r="H350" s="58"/>
      <c r="J350" s="63"/>
    </row>
    <row r="351" spans="1:10" ht="12.75">
      <c r="A351"/>
      <c r="B351"/>
      <c r="C351"/>
      <c r="E351" s="58"/>
      <c r="F351" s="64"/>
      <c r="H351" s="58"/>
      <c r="J351" s="63"/>
    </row>
    <row r="352" spans="1:10" ht="12.75">
      <c r="A352"/>
      <c r="B352"/>
      <c r="C352"/>
      <c r="E352" s="58"/>
      <c r="F352" s="64"/>
      <c r="H352" s="58"/>
      <c r="J352" s="63"/>
    </row>
    <row r="353" spans="1:10" ht="12.75">
      <c r="A353"/>
      <c r="B353"/>
      <c r="C353"/>
      <c r="E353" s="58"/>
      <c r="F353" s="64"/>
      <c r="H353" s="58"/>
      <c r="J353" s="63"/>
    </row>
    <row r="354" spans="1:10" ht="12.75">
      <c r="A354"/>
      <c r="B354"/>
      <c r="C354"/>
      <c r="E354" s="58"/>
      <c r="F354" s="64"/>
      <c r="H354" s="58"/>
      <c r="J354" s="63"/>
    </row>
    <row r="355" spans="1:10" ht="12.75">
      <c r="A355"/>
      <c r="B355"/>
      <c r="C355"/>
      <c r="E355" s="58"/>
      <c r="F355" s="64"/>
      <c r="H355" s="58"/>
      <c r="J355" s="63"/>
    </row>
    <row r="356" spans="1:10" ht="12.75">
      <c r="A356"/>
      <c r="B356"/>
      <c r="C356"/>
      <c r="E356" s="58"/>
      <c r="F356" s="64"/>
      <c r="H356" s="58"/>
      <c r="J356" s="63"/>
    </row>
    <row r="357" spans="1:10" ht="12.75">
      <c r="A357"/>
      <c r="B357"/>
      <c r="C357"/>
      <c r="E357" s="58"/>
      <c r="F357" s="64"/>
      <c r="H357" s="58"/>
      <c r="J357" s="63"/>
    </row>
    <row r="358" spans="1:10" ht="12.75">
      <c r="A358"/>
      <c r="B358"/>
      <c r="C358"/>
      <c r="E358" s="58"/>
      <c r="F358" s="64"/>
      <c r="H358" s="58"/>
      <c r="J358" s="63"/>
    </row>
    <row r="359" spans="1:10" ht="12.75">
      <c r="A359"/>
      <c r="B359"/>
      <c r="C359"/>
      <c r="E359" s="58"/>
      <c r="F359" s="64"/>
      <c r="H359" s="58"/>
      <c r="J359" s="63"/>
    </row>
    <row r="360" spans="1:10" ht="12.75">
      <c r="A360"/>
      <c r="B360"/>
      <c r="C360"/>
      <c r="E360" s="58"/>
      <c r="F360" s="64"/>
      <c r="H360" s="58"/>
      <c r="J360" s="63"/>
    </row>
    <row r="361" spans="1:10" ht="12.75">
      <c r="A361"/>
      <c r="B361"/>
      <c r="C361"/>
      <c r="E361" s="58"/>
      <c r="F361" s="64"/>
      <c r="H361" s="58"/>
      <c r="J361" s="63"/>
    </row>
    <row r="362" spans="1:10" ht="12.75">
      <c r="A362"/>
      <c r="B362"/>
      <c r="C362"/>
      <c r="E362" s="58"/>
      <c r="F362" s="64"/>
      <c r="H362" s="58"/>
      <c r="J362" s="63"/>
    </row>
    <row r="363" spans="1:10" ht="12.75">
      <c r="A363"/>
      <c r="B363"/>
      <c r="C363"/>
      <c r="E363" s="58"/>
      <c r="F363" s="64"/>
      <c r="H363" s="58"/>
      <c r="J363" s="63"/>
    </row>
    <row r="364" spans="1:10" ht="12.75">
      <c r="A364"/>
      <c r="B364"/>
      <c r="C364"/>
      <c r="E364" s="58"/>
      <c r="F364" s="64"/>
      <c r="H364" s="58"/>
      <c r="J364" s="63"/>
    </row>
    <row r="365" spans="1:10" ht="12.75">
      <c r="A365"/>
      <c r="B365"/>
      <c r="C365"/>
      <c r="E365" s="58"/>
      <c r="F365" s="64"/>
      <c r="H365" s="58"/>
      <c r="J365" s="63"/>
    </row>
    <row r="366" spans="1:10" ht="12.75">
      <c r="A366"/>
      <c r="B366"/>
      <c r="C366"/>
      <c r="E366" s="58"/>
      <c r="F366" s="64"/>
      <c r="H366" s="58"/>
      <c r="J366" s="63"/>
    </row>
    <row r="367" spans="1:10" ht="12.75">
      <c r="A367"/>
      <c r="B367"/>
      <c r="C367" s="94"/>
      <c r="E367" s="58"/>
      <c r="F367" s="64"/>
      <c r="H367" s="58"/>
      <c r="J367" s="63"/>
    </row>
    <row r="368" spans="1:10" ht="12.75">
      <c r="A368"/>
      <c r="B368"/>
      <c r="C368" s="94"/>
      <c r="E368" s="58"/>
      <c r="F368" s="64"/>
      <c r="H368" s="58"/>
      <c r="J368" s="63"/>
    </row>
    <row r="369" spans="1:10" ht="12.75">
      <c r="A369"/>
      <c r="B369"/>
      <c r="C369" s="94"/>
      <c r="E369" s="58"/>
      <c r="F369" s="64"/>
      <c r="H369" s="58"/>
      <c r="J369" s="63"/>
    </row>
    <row r="370" spans="1:10" ht="12.75">
      <c r="A370"/>
      <c r="B370"/>
      <c r="C370"/>
      <c r="E370" s="58"/>
      <c r="F370" s="64"/>
      <c r="H370" s="58"/>
      <c r="J370" s="63"/>
    </row>
    <row r="371" spans="1:10" ht="12.75">
      <c r="A371"/>
      <c r="B371"/>
      <c r="C371"/>
      <c r="E371" s="58"/>
      <c r="F371" s="64"/>
      <c r="H371" s="58"/>
      <c r="J371" s="63"/>
    </row>
    <row r="372" spans="1:10" ht="12.75">
      <c r="A372"/>
      <c r="B372"/>
      <c r="C372"/>
      <c r="E372" s="58"/>
      <c r="F372" s="64"/>
      <c r="H372" s="58"/>
      <c r="J372" s="63"/>
    </row>
    <row r="373" spans="1:10" ht="12.75">
      <c r="A373"/>
      <c r="B373"/>
      <c r="C373"/>
      <c r="E373" s="58"/>
      <c r="F373" s="64"/>
      <c r="H373" s="58"/>
      <c r="J373" s="63"/>
    </row>
    <row r="374" spans="1:10" ht="12.75">
      <c r="A374"/>
      <c r="B374"/>
      <c r="C374"/>
      <c r="E374" s="58"/>
      <c r="F374" s="64"/>
      <c r="H374" s="58"/>
      <c r="J374" s="63"/>
    </row>
    <row r="375" spans="1:10" ht="12.75">
      <c r="A375"/>
      <c r="B375"/>
      <c r="C375"/>
      <c r="E375" s="58"/>
      <c r="F375" s="64"/>
      <c r="H375" s="58"/>
      <c r="J375" s="63"/>
    </row>
    <row r="376" spans="1:10" ht="12.75">
      <c r="A376"/>
      <c r="B376"/>
      <c r="C376"/>
      <c r="E376" s="58"/>
      <c r="F376" s="64"/>
      <c r="H376" s="58"/>
      <c r="J376" s="63"/>
    </row>
    <row r="377" spans="1:10" ht="12.75">
      <c r="A377"/>
      <c r="B377"/>
      <c r="C377"/>
      <c r="E377" s="58"/>
      <c r="F377" s="64"/>
      <c r="H377" s="58"/>
      <c r="J377" s="63"/>
    </row>
    <row r="378" spans="1:10" ht="12.75">
      <c r="A378"/>
      <c r="B378"/>
      <c r="C378"/>
      <c r="E378" s="58"/>
      <c r="F378" s="64"/>
      <c r="H378" s="58"/>
      <c r="J378" s="63"/>
    </row>
    <row r="379" spans="1:10" ht="12.75">
      <c r="A379"/>
      <c r="B379"/>
      <c r="C379"/>
      <c r="E379" s="58"/>
      <c r="F379" s="64"/>
      <c r="H379" s="58"/>
      <c r="J379" s="63"/>
    </row>
    <row r="380" spans="1:10" ht="12.75">
      <c r="A380"/>
      <c r="B380"/>
      <c r="C380"/>
      <c r="E380" s="58"/>
      <c r="F380" s="64"/>
      <c r="H380" s="58"/>
      <c r="J380" s="63"/>
    </row>
    <row r="381" spans="1:10" ht="12.75">
      <c r="A381"/>
      <c r="B381"/>
      <c r="C381"/>
      <c r="E381" s="58"/>
      <c r="F381" s="64"/>
      <c r="H381" s="58"/>
      <c r="J381" s="63"/>
    </row>
    <row r="382" spans="1:10" ht="12.75">
      <c r="A382"/>
      <c r="B382"/>
      <c r="C382"/>
      <c r="E382" s="58"/>
      <c r="F382" s="64"/>
      <c r="H382" s="58"/>
      <c r="J382" s="63"/>
    </row>
    <row r="383" spans="1:10" ht="12.75">
      <c r="A383"/>
      <c r="B383"/>
      <c r="C383"/>
      <c r="E383" s="58"/>
      <c r="F383" s="64"/>
      <c r="H383" s="58"/>
      <c r="J383" s="63"/>
    </row>
    <row r="384" spans="1:10" ht="12.75">
      <c r="A384"/>
      <c r="B384"/>
      <c r="C384"/>
      <c r="E384" s="58"/>
      <c r="F384" s="64"/>
      <c r="H384" s="58"/>
      <c r="J384" s="63"/>
    </row>
    <row r="385" spans="1:10" ht="12.75">
      <c r="A385"/>
      <c r="B385"/>
      <c r="C385"/>
      <c r="E385" s="58"/>
      <c r="F385" s="64"/>
      <c r="H385" s="58"/>
      <c r="J385" s="63"/>
    </row>
    <row r="386" spans="1:10" ht="12.75">
      <c r="A386"/>
      <c r="B386"/>
      <c r="C386"/>
      <c r="E386" s="58"/>
      <c r="F386" s="64"/>
      <c r="H386" s="58"/>
      <c r="J386" s="63"/>
    </row>
    <row r="387" spans="1:10" ht="12.75">
      <c r="A387"/>
      <c r="B387"/>
      <c r="C387"/>
      <c r="E387" s="58"/>
      <c r="F387" s="64"/>
      <c r="H387" s="58"/>
      <c r="J387" s="63"/>
    </row>
    <row r="388" spans="1:10" ht="12.75">
      <c r="A388"/>
      <c r="B388"/>
      <c r="C388"/>
      <c r="E388" s="58"/>
      <c r="F388" s="64"/>
      <c r="H388" s="58"/>
      <c r="J388" s="63"/>
    </row>
    <row r="389" spans="1:10" ht="12.75">
      <c r="A389"/>
      <c r="B389"/>
      <c r="C389"/>
      <c r="E389" s="58"/>
      <c r="F389" s="64"/>
      <c r="H389" s="58"/>
      <c r="J389" s="63"/>
    </row>
    <row r="390" spans="1:10" ht="12.75">
      <c r="A390"/>
      <c r="B390"/>
      <c r="C390"/>
      <c r="E390" s="58"/>
      <c r="F390" s="64"/>
      <c r="H390" s="58"/>
      <c r="J390" s="63"/>
    </row>
    <row r="391" spans="1:10" ht="12.75">
      <c r="A391"/>
      <c r="B391"/>
      <c r="C391"/>
      <c r="E391" s="58"/>
      <c r="F391" s="64"/>
      <c r="H391" s="58"/>
      <c r="J391" s="63"/>
    </row>
    <row r="392" spans="1:10" ht="12.75">
      <c r="A392"/>
      <c r="B392"/>
      <c r="C392"/>
      <c r="E392" s="58"/>
      <c r="F392" s="64"/>
      <c r="H392" s="58"/>
      <c r="J392" s="63"/>
    </row>
    <row r="393" spans="1:10" ht="12.75">
      <c r="A393"/>
      <c r="B393"/>
      <c r="C393"/>
      <c r="E393" s="58"/>
      <c r="F393" s="64"/>
      <c r="H393" s="58"/>
      <c r="J393" s="63"/>
    </row>
    <row r="394" spans="1:10" ht="12.75">
      <c r="A394"/>
      <c r="B394"/>
      <c r="C394"/>
      <c r="E394" s="58"/>
      <c r="F394" s="64"/>
      <c r="H394" s="58"/>
      <c r="J394" s="63"/>
    </row>
    <row r="395" spans="1:10" ht="12.75">
      <c r="A395"/>
      <c r="B395"/>
      <c r="C395"/>
      <c r="E395" s="58"/>
      <c r="F395" s="64"/>
      <c r="H395" s="58"/>
      <c r="J395" s="63"/>
    </row>
  </sheetData>
  <sheetProtection password="F269" sheet="1" objects="1" scenarios="1"/>
  <dataValidations count="1">
    <dataValidation type="custom" allowBlank="1" showInputMessage="1" showErrorMessage="1" error="kein Eintrag möglich!" sqref="A2">
      <formula1>A2=1</formula1>
    </dataValidation>
  </dataValidations>
  <printOptions/>
  <pageMargins left="0.75" right="0.75" top="1" bottom="1" header="0.4921259845" footer="0.4921259845"/>
  <pageSetup fitToHeight="11" fitToWidth="1" horizontalDpi="1200" verticalDpi="1200" orientation="landscape" paperSize="9" scale="77" r:id="rId1"/>
  <headerFooter alignWithMargins="0">
    <oddFooter>&amp;LLEL Schwäb. Gmünd, Abt.II,(WS, Kr)&amp;C&amp;F   &amp;A&amp;Rgerduckt am: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G47"/>
  <sheetViews>
    <sheetView showGridLines="0" zoomScale="85" zoomScaleNormal="85" workbookViewId="0" topLeftCell="A1">
      <selection activeCell="B3" sqref="B3"/>
    </sheetView>
  </sheetViews>
  <sheetFormatPr defaultColWidth="11.421875" defaultRowHeight="12.75"/>
  <cols>
    <col min="1" max="1" width="1.7109375" style="289" customWidth="1"/>
    <col min="2" max="2" width="12.7109375" style="289" customWidth="1"/>
    <col min="3" max="3" width="25.7109375" style="289" customWidth="1"/>
    <col min="4" max="4" width="35.7109375" style="289" customWidth="1"/>
    <col min="5" max="5" width="30.7109375" style="289" customWidth="1"/>
    <col min="6" max="6" width="7.7109375" style="289" customWidth="1"/>
    <col min="7" max="7" width="1.7109375" style="289" customWidth="1"/>
    <col min="8" max="16384" width="11.421875" style="289" customWidth="1"/>
  </cols>
  <sheetData>
    <row r="1" spans="1:7" ht="6" customHeight="1">
      <c r="A1" s="335"/>
      <c r="B1" s="336"/>
      <c r="C1" s="336"/>
      <c r="D1" s="336"/>
      <c r="E1" s="336"/>
      <c r="F1" s="336"/>
      <c r="G1" s="337"/>
    </row>
    <row r="2" spans="1:7" ht="18.75" customHeight="1">
      <c r="A2" s="338"/>
      <c r="B2" s="339" t="s">
        <v>205</v>
      </c>
      <c r="C2" s="339" t="s">
        <v>206</v>
      </c>
      <c r="D2" s="127"/>
      <c r="E2" s="127"/>
      <c r="F2" s="127"/>
      <c r="G2" s="340"/>
    </row>
    <row r="3" spans="1:7" ht="18.75" customHeight="1">
      <c r="A3" s="338"/>
      <c r="B3" s="127"/>
      <c r="C3" s="339" t="s">
        <v>207</v>
      </c>
      <c r="D3" s="127"/>
      <c r="E3" s="127"/>
      <c r="F3" s="127"/>
      <c r="G3" s="340"/>
    </row>
    <row r="4" spans="1:7" ht="18" customHeight="1">
      <c r="A4" s="338"/>
      <c r="B4" s="341"/>
      <c r="C4" s="342"/>
      <c r="D4" s="343" t="s">
        <v>208</v>
      </c>
      <c r="E4" s="342"/>
      <c r="F4" s="344"/>
      <c r="G4" s="340"/>
    </row>
    <row r="5" spans="1:7" ht="15" customHeight="1">
      <c r="A5" s="338"/>
      <c r="B5" s="345" t="s">
        <v>229</v>
      </c>
      <c r="C5" s="346"/>
      <c r="D5" s="346"/>
      <c r="E5" s="346"/>
      <c r="F5" s="347" t="s">
        <v>209</v>
      </c>
      <c r="G5" s="340"/>
    </row>
    <row r="6" spans="1:7" ht="15" customHeight="1">
      <c r="A6" s="338"/>
      <c r="B6" s="349" t="s">
        <v>230</v>
      </c>
      <c r="C6" s="350"/>
      <c r="D6" s="350"/>
      <c r="E6" s="350"/>
      <c r="F6" s="351" t="s">
        <v>210</v>
      </c>
      <c r="G6" s="340"/>
    </row>
    <row r="7" spans="1:7" ht="15" customHeight="1">
      <c r="A7" s="338"/>
      <c r="B7" s="437" t="s">
        <v>43</v>
      </c>
      <c r="C7" s="438"/>
      <c r="D7" s="438"/>
      <c r="E7" s="438"/>
      <c r="F7" s="351" t="s">
        <v>211</v>
      </c>
      <c r="G7" s="340"/>
    </row>
    <row r="8" spans="1:7" ht="15" customHeight="1">
      <c r="A8" s="338"/>
      <c r="B8" s="449" t="s">
        <v>453</v>
      </c>
      <c r="C8" s="350"/>
      <c r="D8" s="350"/>
      <c r="E8" s="350"/>
      <c r="F8" s="450">
        <v>100</v>
      </c>
      <c r="G8" s="340"/>
    </row>
    <row r="9" spans="1:7" ht="15" customHeight="1">
      <c r="A9" s="338"/>
      <c r="B9" s="349" t="s">
        <v>44</v>
      </c>
      <c r="C9" s="350"/>
      <c r="D9" s="350"/>
      <c r="E9" s="350"/>
      <c r="F9" s="352">
        <v>160</v>
      </c>
      <c r="G9" s="340"/>
    </row>
    <row r="10" spans="1:7" ht="15" customHeight="1">
      <c r="A10" s="338"/>
      <c r="B10" s="439" t="s">
        <v>212</v>
      </c>
      <c r="C10" s="440"/>
      <c r="D10" s="440"/>
      <c r="E10" s="440"/>
      <c r="F10" s="441"/>
      <c r="G10" s="340"/>
    </row>
    <row r="11" spans="1:7" ht="15" customHeight="1">
      <c r="A11" s="338"/>
      <c r="B11" s="442" t="s">
        <v>213</v>
      </c>
      <c r="C11" s="443"/>
      <c r="D11" s="443"/>
      <c r="E11" s="443"/>
      <c r="F11" s="353"/>
      <c r="G11" s="340"/>
    </row>
    <row r="12" spans="1:7" ht="12" customHeight="1">
      <c r="A12" s="338"/>
      <c r="B12" s="341"/>
      <c r="C12" s="342"/>
      <c r="D12" s="343" t="s">
        <v>649</v>
      </c>
      <c r="E12" s="342"/>
      <c r="F12" s="344"/>
      <c r="G12" s="340"/>
    </row>
    <row r="13" spans="1:7" ht="12" customHeight="1">
      <c r="A13" s="338"/>
      <c r="B13" s="444" t="s">
        <v>45</v>
      </c>
      <c r="C13" s="445"/>
      <c r="D13" s="445"/>
      <c r="E13" s="445"/>
      <c r="F13" s="446"/>
      <c r="G13" s="340"/>
    </row>
    <row r="14" spans="1:7" ht="18" customHeight="1">
      <c r="A14" s="338"/>
      <c r="B14" s="355" t="s">
        <v>231</v>
      </c>
      <c r="C14" s="348"/>
      <c r="D14" s="348"/>
      <c r="E14" s="348"/>
      <c r="F14" s="356">
        <v>600</v>
      </c>
      <c r="G14" s="340"/>
    </row>
    <row r="15" spans="1:7" ht="15" customHeight="1">
      <c r="A15" s="338"/>
      <c r="B15" s="354" t="s">
        <v>232</v>
      </c>
      <c r="C15" s="346"/>
      <c r="D15" s="357" t="s">
        <v>214</v>
      </c>
      <c r="E15" s="350"/>
      <c r="F15" s="352">
        <v>400</v>
      </c>
      <c r="G15" s="340"/>
    </row>
    <row r="16" spans="1:7" ht="15" customHeight="1">
      <c r="A16" s="338"/>
      <c r="B16" s="354"/>
      <c r="C16" s="346"/>
      <c r="D16" s="357" t="s">
        <v>215</v>
      </c>
      <c r="E16" s="350"/>
      <c r="F16" s="352">
        <v>300</v>
      </c>
      <c r="G16" s="340"/>
    </row>
    <row r="17" spans="1:7" ht="15" customHeight="1">
      <c r="A17" s="338"/>
      <c r="B17" s="354"/>
      <c r="C17" s="346"/>
      <c r="D17" s="357" t="s">
        <v>216</v>
      </c>
      <c r="E17" s="350"/>
      <c r="F17" s="352">
        <v>200</v>
      </c>
      <c r="G17" s="340"/>
    </row>
    <row r="18" spans="1:7" ht="15" customHeight="1">
      <c r="A18" s="338"/>
      <c r="B18" s="354"/>
      <c r="C18" s="346"/>
      <c r="D18" s="358" t="s">
        <v>217</v>
      </c>
      <c r="E18" s="346"/>
      <c r="F18" s="359">
        <v>100</v>
      </c>
      <c r="G18" s="340"/>
    </row>
    <row r="19" spans="1:7" ht="15" customHeight="1">
      <c r="A19" s="338"/>
      <c r="B19" s="341"/>
      <c r="C19" s="342"/>
      <c r="D19" s="343" t="s">
        <v>233</v>
      </c>
      <c r="E19" s="342"/>
      <c r="F19" s="344"/>
      <c r="G19" s="340"/>
    </row>
    <row r="20" spans="1:7" ht="15" customHeight="1">
      <c r="A20" s="360"/>
      <c r="B20" s="361" t="s">
        <v>218</v>
      </c>
      <c r="C20" s="362"/>
      <c r="D20" s="362"/>
      <c r="E20" s="363" t="s">
        <v>219</v>
      </c>
      <c r="F20" s="364">
        <v>120</v>
      </c>
      <c r="G20" s="365"/>
    </row>
    <row r="21" spans="1:7" ht="15" customHeight="1">
      <c r="A21" s="360"/>
      <c r="B21" s="349" t="s">
        <v>220</v>
      </c>
      <c r="C21" s="350"/>
      <c r="D21" s="350"/>
      <c r="E21" s="366" t="s">
        <v>219</v>
      </c>
      <c r="F21" s="352">
        <v>80</v>
      </c>
      <c r="G21" s="365"/>
    </row>
    <row r="22" spans="1:7" ht="18" customHeight="1">
      <c r="A22" s="360"/>
      <c r="B22" s="367" t="s">
        <v>221</v>
      </c>
      <c r="C22" s="368"/>
      <c r="D22" s="368"/>
      <c r="E22" s="369" t="s">
        <v>219</v>
      </c>
      <c r="F22" s="359">
        <v>200</v>
      </c>
      <c r="G22" s="365"/>
    </row>
    <row r="23" spans="1:7" ht="15" customHeight="1">
      <c r="A23" s="338"/>
      <c r="B23" s="341"/>
      <c r="C23" s="342"/>
      <c r="D23" s="343" t="s">
        <v>222</v>
      </c>
      <c r="E23" s="342"/>
      <c r="F23" s="344"/>
      <c r="G23" s="340"/>
    </row>
    <row r="24" spans="1:7" ht="15" customHeight="1">
      <c r="A24" s="360"/>
      <c r="B24" s="345" t="s">
        <v>223</v>
      </c>
      <c r="C24" s="370" t="s">
        <v>224</v>
      </c>
      <c r="D24" s="362" t="s">
        <v>225</v>
      </c>
      <c r="E24" s="363" t="s">
        <v>226</v>
      </c>
      <c r="F24" s="364">
        <v>180</v>
      </c>
      <c r="G24" s="365"/>
    </row>
    <row r="25" spans="1:7" ht="15" customHeight="1">
      <c r="A25" s="360"/>
      <c r="B25" s="354"/>
      <c r="C25" s="371" t="s">
        <v>224</v>
      </c>
      <c r="D25" s="350" t="s">
        <v>227</v>
      </c>
      <c r="E25" s="366" t="s">
        <v>226</v>
      </c>
      <c r="F25" s="352">
        <v>80</v>
      </c>
      <c r="G25" s="365"/>
    </row>
    <row r="26" spans="1:7" ht="18" customHeight="1">
      <c r="A26" s="360"/>
      <c r="B26" s="354"/>
      <c r="C26" s="451" t="s">
        <v>224</v>
      </c>
      <c r="D26" s="452" t="s">
        <v>244</v>
      </c>
      <c r="E26" s="453" t="s">
        <v>226</v>
      </c>
      <c r="F26" s="450">
        <v>200</v>
      </c>
      <c r="G26" s="365"/>
    </row>
    <row r="27" spans="1:7" ht="15" customHeight="1">
      <c r="A27" s="360"/>
      <c r="B27" s="354"/>
      <c r="C27" s="371" t="s">
        <v>245</v>
      </c>
      <c r="D27" s="350" t="s">
        <v>246</v>
      </c>
      <c r="E27" s="366" t="s">
        <v>226</v>
      </c>
      <c r="F27" s="352">
        <v>700</v>
      </c>
      <c r="G27" s="365"/>
    </row>
    <row r="28" spans="1:7" ht="15" customHeight="1">
      <c r="A28" s="360"/>
      <c r="B28" s="354"/>
      <c r="C28" s="371" t="s">
        <v>245</v>
      </c>
      <c r="D28" s="350" t="s">
        <v>227</v>
      </c>
      <c r="E28" s="366" t="s">
        <v>226</v>
      </c>
      <c r="F28" s="352">
        <v>400</v>
      </c>
      <c r="G28" s="365"/>
    </row>
    <row r="29" spans="1:7" ht="15" customHeight="1">
      <c r="A29" s="360"/>
      <c r="B29" s="372"/>
      <c r="C29" s="454" t="s">
        <v>245</v>
      </c>
      <c r="D29" s="455" t="s">
        <v>244</v>
      </c>
      <c r="E29" s="456" t="s">
        <v>226</v>
      </c>
      <c r="F29" s="457">
        <v>400</v>
      </c>
      <c r="G29" s="365"/>
    </row>
    <row r="30" spans="1:7" ht="15" customHeight="1">
      <c r="A30" s="338"/>
      <c r="B30" s="432" t="s">
        <v>234</v>
      </c>
      <c r="C30" s="458"/>
      <c r="D30" s="458"/>
      <c r="E30" s="458"/>
      <c r="F30" s="459"/>
      <c r="G30" s="340"/>
    </row>
    <row r="31" spans="1:7" ht="15" customHeight="1">
      <c r="A31" s="338"/>
      <c r="B31" s="460" t="s">
        <v>46</v>
      </c>
      <c r="C31" s="461" t="s">
        <v>235</v>
      </c>
      <c r="D31" s="430"/>
      <c r="E31" s="430"/>
      <c r="F31" s="431"/>
      <c r="G31" s="340"/>
    </row>
    <row r="32" spans="1:7" ht="15" customHeight="1">
      <c r="A32" s="338"/>
      <c r="B32" s="460" t="s">
        <v>47</v>
      </c>
      <c r="C32" s="461" t="s">
        <v>48</v>
      </c>
      <c r="D32" s="430"/>
      <c r="E32" s="430"/>
      <c r="F32" s="431"/>
      <c r="G32" s="340"/>
    </row>
    <row r="33" spans="1:7" ht="15" customHeight="1">
      <c r="A33" s="338"/>
      <c r="B33" s="460"/>
      <c r="C33" s="461" t="s">
        <v>49</v>
      </c>
      <c r="D33" s="430"/>
      <c r="E33" s="430"/>
      <c r="F33" s="431"/>
      <c r="G33" s="340"/>
    </row>
    <row r="34" spans="1:7" ht="10.5" customHeight="1">
      <c r="A34" s="338"/>
      <c r="B34" s="460" t="s">
        <v>50</v>
      </c>
      <c r="C34" s="461" t="s">
        <v>51</v>
      </c>
      <c r="D34" s="430"/>
      <c r="E34" s="430"/>
      <c r="F34" s="431"/>
      <c r="G34" s="340"/>
    </row>
    <row r="35" spans="1:7" ht="10.5" customHeight="1">
      <c r="A35" s="338"/>
      <c r="B35" s="460"/>
      <c r="C35" s="462" t="s">
        <v>52</v>
      </c>
      <c r="D35" s="430"/>
      <c r="E35" s="430"/>
      <c r="F35" s="431"/>
      <c r="G35" s="340"/>
    </row>
    <row r="36" spans="1:7" ht="10.5" customHeight="1">
      <c r="A36" s="338"/>
      <c r="B36" s="460"/>
      <c r="C36" s="461" t="s">
        <v>53</v>
      </c>
      <c r="D36" s="430"/>
      <c r="E36" s="430"/>
      <c r="F36" s="431"/>
      <c r="G36" s="340"/>
    </row>
    <row r="37" spans="1:7" ht="10.5" customHeight="1">
      <c r="A37" s="338"/>
      <c r="B37" s="460"/>
      <c r="C37" s="461" t="s">
        <v>54</v>
      </c>
      <c r="D37" s="430"/>
      <c r="E37" s="430"/>
      <c r="F37" s="431"/>
      <c r="G37" s="340"/>
    </row>
    <row r="38" spans="1:7" ht="10.5" customHeight="1">
      <c r="A38" s="338"/>
      <c r="B38" s="460"/>
      <c r="C38" s="461" t="s">
        <v>55</v>
      </c>
      <c r="D38" s="430"/>
      <c r="E38" s="430"/>
      <c r="F38" s="431"/>
      <c r="G38" s="340"/>
    </row>
    <row r="39" spans="1:7" ht="10.5" customHeight="1">
      <c r="A39" s="338"/>
      <c r="B39" s="460"/>
      <c r="C39" s="461" t="s">
        <v>56</v>
      </c>
      <c r="D39" s="430"/>
      <c r="E39" s="430"/>
      <c r="F39" s="431"/>
      <c r="G39" s="340"/>
    </row>
    <row r="40" spans="1:7" ht="10.5" customHeight="1">
      <c r="A40" s="338"/>
      <c r="B40" s="460" t="s">
        <v>57</v>
      </c>
      <c r="C40" s="461" t="s">
        <v>58</v>
      </c>
      <c r="D40" s="430"/>
      <c r="E40" s="430"/>
      <c r="F40" s="431"/>
      <c r="G40" s="340"/>
    </row>
    <row r="41" spans="1:7" ht="10.5" customHeight="1">
      <c r="A41" s="338"/>
      <c r="B41" s="460" t="s">
        <v>59</v>
      </c>
      <c r="C41" s="463" t="s">
        <v>277</v>
      </c>
      <c r="D41" s="430"/>
      <c r="E41" s="430"/>
      <c r="F41" s="431"/>
      <c r="G41" s="340"/>
    </row>
    <row r="42" spans="1:7" ht="10.5" customHeight="1">
      <c r="A42" s="373"/>
      <c r="B42" s="432" t="s">
        <v>236</v>
      </c>
      <c r="C42" s="433"/>
      <c r="D42" s="433"/>
      <c r="E42" s="434"/>
      <c r="F42" s="435"/>
      <c r="G42" s="377"/>
    </row>
    <row r="43" spans="1:7" ht="10.5" customHeight="1">
      <c r="A43" s="373"/>
      <c r="B43" s="378" t="s">
        <v>278</v>
      </c>
      <c r="C43" s="374"/>
      <c r="D43" s="374"/>
      <c r="E43" s="375"/>
      <c r="F43" s="376"/>
      <c r="G43" s="377"/>
    </row>
    <row r="44" spans="1:7" ht="10.5" customHeight="1">
      <c r="A44" s="373"/>
      <c r="B44" s="436" t="s">
        <v>237</v>
      </c>
      <c r="C44" s="379"/>
      <c r="D44" s="379"/>
      <c r="E44" s="379"/>
      <c r="F44" s="380"/>
      <c r="G44" s="377"/>
    </row>
    <row r="45" spans="1:7" ht="10.5" customHeight="1">
      <c r="A45" s="373"/>
      <c r="B45" s="464" t="s">
        <v>60</v>
      </c>
      <c r="C45" s="379"/>
      <c r="D45" s="379"/>
      <c r="E45" s="379"/>
      <c r="F45" s="380"/>
      <c r="G45" s="377"/>
    </row>
    <row r="46" spans="1:7" ht="10.5" customHeight="1">
      <c r="A46" s="381"/>
      <c r="B46" s="382"/>
      <c r="C46" s="383"/>
      <c r="D46" s="382"/>
      <c r="E46" s="382"/>
      <c r="F46" s="382"/>
      <c r="G46" s="384"/>
    </row>
    <row r="47" spans="2:3" ht="15" customHeight="1">
      <c r="B47" s="289" t="s">
        <v>238</v>
      </c>
      <c r="C47" s="289" t="s">
        <v>239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</sheetData>
  <sheetProtection password="F269" sheet="1" objects="1" scenarios="1"/>
  <printOptions/>
  <pageMargins left="0.5905511811023623" right="0.3937007874015748" top="0.984251968503937" bottom="0.984251968503937" header="0.5118110236220472" footer="0.5118110236220472"/>
  <pageSetup fitToHeight="1" fitToWidth="1"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66"/>
  <sheetViews>
    <sheetView showGridLines="0" zoomScale="85" zoomScaleNormal="85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421875" style="104" customWidth="1"/>
    <col min="2" max="2" width="16.140625" style="127" customWidth="1"/>
    <col min="3" max="3" width="9.7109375" style="127" customWidth="1"/>
    <col min="4" max="4" width="25.140625" style="127" customWidth="1"/>
    <col min="5" max="5" width="11.421875" style="127" customWidth="1"/>
    <col min="6" max="6" width="17.00390625" style="128" customWidth="1"/>
    <col min="7" max="7" width="1.7109375" style="104" customWidth="1"/>
    <col min="8" max="16384" width="11.421875" style="104" customWidth="1"/>
  </cols>
  <sheetData>
    <row r="1" spans="1:7" ht="6" customHeight="1">
      <c r="A1" s="306"/>
      <c r="B1" s="102"/>
      <c r="C1" s="102"/>
      <c r="D1" s="102"/>
      <c r="E1" s="102"/>
      <c r="F1" s="103"/>
      <c r="G1" s="101"/>
    </row>
    <row r="2" spans="1:7" ht="18.75" customHeight="1">
      <c r="A2" s="101"/>
      <c r="B2" s="105" t="s">
        <v>473</v>
      </c>
      <c r="C2" s="106" t="s">
        <v>474</v>
      </c>
      <c r="D2" s="107"/>
      <c r="E2" s="107"/>
      <c r="F2" s="108"/>
      <c r="G2" s="101"/>
    </row>
    <row r="3" spans="1:7" ht="18.75" customHeight="1">
      <c r="A3" s="101"/>
      <c r="B3" s="105"/>
      <c r="C3" s="106" t="s">
        <v>475</v>
      </c>
      <c r="D3" s="107"/>
      <c r="E3" s="107"/>
      <c r="F3" s="108"/>
      <c r="G3" s="101"/>
    </row>
    <row r="4" spans="1:7" ht="24.75" customHeight="1">
      <c r="A4" s="101"/>
      <c r="B4" s="105"/>
      <c r="C4" s="106" t="s">
        <v>486</v>
      </c>
      <c r="D4" s="107"/>
      <c r="E4" s="107"/>
      <c r="F4" s="108"/>
      <c r="G4" s="101"/>
    </row>
    <row r="5" spans="1:7" ht="15" customHeight="1">
      <c r="A5" s="101"/>
      <c r="B5" s="109"/>
      <c r="C5" s="110"/>
      <c r="D5" s="109"/>
      <c r="E5" s="252" t="s">
        <v>410</v>
      </c>
      <c r="F5" s="246" t="s">
        <v>397</v>
      </c>
      <c r="G5" s="101"/>
    </row>
    <row r="6" spans="1:7" ht="15" customHeight="1">
      <c r="A6" s="101"/>
      <c r="C6" s="130"/>
      <c r="D6" s="131"/>
      <c r="E6" s="253" t="s">
        <v>411</v>
      </c>
      <c r="F6" s="247" t="s">
        <v>476</v>
      </c>
      <c r="G6" s="101"/>
    </row>
    <row r="7" spans="1:7" ht="15" customHeight="1">
      <c r="A7" s="101">
        <v>0</v>
      </c>
      <c r="C7" s="130"/>
      <c r="D7" s="131"/>
      <c r="E7" s="253"/>
      <c r="F7" s="247"/>
      <c r="G7" s="101"/>
    </row>
    <row r="8" spans="1:8" s="114" customFormat="1" ht="16.5" customHeight="1">
      <c r="A8" s="112">
        <v>1</v>
      </c>
      <c r="B8" s="129" t="s">
        <v>477</v>
      </c>
      <c r="C8" s="133"/>
      <c r="D8" s="133"/>
      <c r="E8" s="254">
        <v>0.86</v>
      </c>
      <c r="F8" s="248">
        <v>100</v>
      </c>
      <c r="G8" s="112"/>
      <c r="H8" s="305"/>
    </row>
    <row r="9" spans="1:7" s="114" customFormat="1" ht="16.5" customHeight="1">
      <c r="A9" s="101">
        <v>2</v>
      </c>
      <c r="B9" s="132" t="s">
        <v>478</v>
      </c>
      <c r="C9" s="115"/>
      <c r="D9" s="115"/>
      <c r="E9" s="255">
        <v>0.1</v>
      </c>
      <c r="F9" s="249">
        <v>8</v>
      </c>
      <c r="G9" s="112"/>
    </row>
    <row r="10" spans="1:7" s="114" customFormat="1" ht="16.5" customHeight="1">
      <c r="A10" s="112">
        <v>3</v>
      </c>
      <c r="B10" s="419" t="s">
        <v>588</v>
      </c>
      <c r="C10" s="420"/>
      <c r="D10" s="420"/>
      <c r="E10" s="421">
        <v>0.1</v>
      </c>
      <c r="F10" s="422">
        <v>8</v>
      </c>
      <c r="G10" s="112"/>
    </row>
    <row r="11" spans="1:7" s="114" customFormat="1" ht="16.5" customHeight="1">
      <c r="A11" s="101">
        <v>4</v>
      </c>
      <c r="B11" s="117" t="s">
        <v>479</v>
      </c>
      <c r="C11" s="119"/>
      <c r="D11" s="118"/>
      <c r="E11" s="256">
        <v>0.2</v>
      </c>
      <c r="F11" s="250">
        <v>16</v>
      </c>
      <c r="G11" s="112"/>
    </row>
    <row r="12" spans="1:7" s="114" customFormat="1" ht="16.5" customHeight="1">
      <c r="A12" s="112">
        <v>5</v>
      </c>
      <c r="B12" s="134" t="s">
        <v>489</v>
      </c>
      <c r="C12" s="113"/>
      <c r="D12" s="113"/>
      <c r="E12" s="254">
        <v>0.2</v>
      </c>
      <c r="F12" s="248">
        <v>28</v>
      </c>
      <c r="G12" s="112"/>
    </row>
    <row r="13" spans="1:7" s="114" customFormat="1" ht="16.5" customHeight="1">
      <c r="A13" s="101">
        <v>6</v>
      </c>
      <c r="B13" s="116" t="s">
        <v>488</v>
      </c>
      <c r="C13" s="115"/>
      <c r="D13" s="115"/>
      <c r="E13" s="255">
        <v>0.3</v>
      </c>
      <c r="F13" s="249">
        <v>40</v>
      </c>
      <c r="G13" s="112"/>
    </row>
    <row r="14" spans="1:7" s="114" customFormat="1" ht="16.5" customHeight="1">
      <c r="A14" s="112">
        <v>7</v>
      </c>
      <c r="B14" s="116" t="s">
        <v>487</v>
      </c>
      <c r="C14" s="120"/>
      <c r="D14" s="120"/>
      <c r="E14" s="255">
        <v>0.25</v>
      </c>
      <c r="F14" s="249">
        <v>40</v>
      </c>
      <c r="G14" s="112"/>
    </row>
    <row r="15" spans="1:7" s="114" customFormat="1" ht="16.5" customHeight="1">
      <c r="A15" s="101">
        <v>8</v>
      </c>
      <c r="B15" s="116" t="s">
        <v>490</v>
      </c>
      <c r="C15" s="115"/>
      <c r="D15" s="115"/>
      <c r="E15" s="255">
        <v>0.35</v>
      </c>
      <c r="F15" s="249">
        <v>56</v>
      </c>
      <c r="G15" s="112"/>
    </row>
    <row r="16" spans="1:7" s="114" customFormat="1" ht="16.5" customHeight="1">
      <c r="A16" s="112">
        <v>9</v>
      </c>
      <c r="B16" s="116" t="s">
        <v>491</v>
      </c>
      <c r="C16" s="120"/>
      <c r="D16" s="120"/>
      <c r="E16" s="255">
        <v>0.35</v>
      </c>
      <c r="F16" s="249">
        <v>62</v>
      </c>
      <c r="G16" s="112"/>
    </row>
    <row r="17" spans="1:9" s="114" customFormat="1" ht="16.5" customHeight="1">
      <c r="A17" s="101">
        <v>10</v>
      </c>
      <c r="B17" s="117" t="s">
        <v>492</v>
      </c>
      <c r="C17" s="118"/>
      <c r="D17" s="118"/>
      <c r="E17" s="256">
        <v>0.55</v>
      </c>
      <c r="F17" s="250">
        <v>96</v>
      </c>
      <c r="G17" s="112"/>
      <c r="H17" s="121"/>
      <c r="I17" s="122"/>
    </row>
    <row r="18" spans="1:7" s="114" customFormat="1" ht="16.5" customHeight="1">
      <c r="A18" s="112">
        <v>11</v>
      </c>
      <c r="B18" s="134" t="s">
        <v>493</v>
      </c>
      <c r="C18" s="113"/>
      <c r="D18" s="113"/>
      <c r="E18" s="254">
        <v>0.04</v>
      </c>
      <c r="F18" s="248">
        <v>4</v>
      </c>
      <c r="G18" s="112"/>
    </row>
    <row r="19" spans="1:7" s="114" customFormat="1" ht="16.5" customHeight="1">
      <c r="A19" s="101">
        <v>12</v>
      </c>
      <c r="B19" s="116" t="s">
        <v>494</v>
      </c>
      <c r="C19" s="115"/>
      <c r="D19" s="115"/>
      <c r="E19" s="255">
        <v>0.08</v>
      </c>
      <c r="F19" s="249">
        <v>8</v>
      </c>
      <c r="G19" s="112"/>
    </row>
    <row r="20" spans="1:7" s="114" customFormat="1" ht="16.5" customHeight="1">
      <c r="A20" s="112">
        <v>13</v>
      </c>
      <c r="B20" s="116" t="s">
        <v>495</v>
      </c>
      <c r="C20" s="123"/>
      <c r="D20" s="120"/>
      <c r="E20" s="255">
        <v>0.04</v>
      </c>
      <c r="F20" s="249">
        <v>6</v>
      </c>
      <c r="G20" s="112"/>
    </row>
    <row r="21" spans="1:7" s="114" customFormat="1" ht="16.5" customHeight="1">
      <c r="A21" s="101">
        <v>14</v>
      </c>
      <c r="B21" s="116" t="s">
        <v>496</v>
      </c>
      <c r="C21" s="120"/>
      <c r="D21" s="120"/>
      <c r="E21" s="255">
        <v>0.07</v>
      </c>
      <c r="F21" s="249">
        <v>9</v>
      </c>
      <c r="G21" s="112"/>
    </row>
    <row r="22" spans="1:7" s="114" customFormat="1" ht="16.5" customHeight="1">
      <c r="A22" s="112">
        <v>15</v>
      </c>
      <c r="B22" s="116" t="s">
        <v>497</v>
      </c>
      <c r="C22" s="115"/>
      <c r="D22" s="115"/>
      <c r="E22" s="255">
        <v>0.1</v>
      </c>
      <c r="F22" s="249">
        <v>12</v>
      </c>
      <c r="G22" s="112"/>
    </row>
    <row r="23" spans="1:7" s="114" customFormat="1" ht="16.5" customHeight="1">
      <c r="A23" s="101">
        <v>16</v>
      </c>
      <c r="B23" s="116" t="s">
        <v>498</v>
      </c>
      <c r="C23" s="120"/>
      <c r="D23" s="120"/>
      <c r="E23" s="255">
        <v>0.15</v>
      </c>
      <c r="F23" s="249">
        <v>12</v>
      </c>
      <c r="G23" s="112"/>
    </row>
    <row r="24" spans="1:7" s="114" customFormat="1" ht="16.5" customHeight="1">
      <c r="A24" s="112">
        <v>17</v>
      </c>
      <c r="B24" s="116" t="s">
        <v>499</v>
      </c>
      <c r="C24" s="120"/>
      <c r="D24" s="120"/>
      <c r="E24" s="255">
        <v>0.25</v>
      </c>
      <c r="F24" s="249">
        <v>22</v>
      </c>
      <c r="G24" s="112"/>
    </row>
    <row r="25" spans="1:7" s="114" customFormat="1" ht="16.5" customHeight="1">
      <c r="A25" s="101">
        <v>18</v>
      </c>
      <c r="B25" s="116" t="s">
        <v>500</v>
      </c>
      <c r="C25" s="120"/>
      <c r="D25" s="120"/>
      <c r="E25" s="255">
        <v>0.35</v>
      </c>
      <c r="F25" s="249">
        <v>30</v>
      </c>
      <c r="G25" s="112"/>
    </row>
    <row r="26" spans="1:9" s="114" customFormat="1" ht="16.5" customHeight="1">
      <c r="A26" s="112">
        <v>19</v>
      </c>
      <c r="B26" s="117" t="s">
        <v>501</v>
      </c>
      <c r="C26" s="118"/>
      <c r="D26" s="118"/>
      <c r="E26" s="256">
        <v>0.45</v>
      </c>
      <c r="F26" s="250">
        <v>38</v>
      </c>
      <c r="G26" s="112"/>
      <c r="H26" s="121"/>
      <c r="I26" s="122"/>
    </row>
    <row r="27" spans="1:7" s="114" customFormat="1" ht="16.5" customHeight="1">
      <c r="A27" s="101">
        <v>20</v>
      </c>
      <c r="B27" s="116" t="s">
        <v>502</v>
      </c>
      <c r="C27" s="120"/>
      <c r="D27" s="120"/>
      <c r="E27" s="255">
        <v>0.2</v>
      </c>
      <c r="F27" s="249">
        <v>30</v>
      </c>
      <c r="G27" s="112"/>
    </row>
    <row r="28" spans="1:7" s="114" customFormat="1" ht="16.5" customHeight="1">
      <c r="A28" s="112">
        <v>21</v>
      </c>
      <c r="B28" s="116" t="s">
        <v>503</v>
      </c>
      <c r="C28" s="115"/>
      <c r="D28" s="115"/>
      <c r="E28" s="255">
        <v>0.4</v>
      </c>
      <c r="F28" s="249">
        <v>62</v>
      </c>
      <c r="G28" s="112"/>
    </row>
    <row r="29" spans="1:7" s="114" customFormat="1" ht="16.5" customHeight="1">
      <c r="A29" s="101">
        <v>22</v>
      </c>
      <c r="B29" s="116" t="s">
        <v>504</v>
      </c>
      <c r="C29" s="120"/>
      <c r="D29" s="120"/>
      <c r="E29" s="255">
        <v>0.3</v>
      </c>
      <c r="F29" s="249">
        <v>40</v>
      </c>
      <c r="G29" s="112"/>
    </row>
    <row r="30" spans="1:7" s="114" customFormat="1" ht="16.5" customHeight="1">
      <c r="A30" s="112">
        <v>23</v>
      </c>
      <c r="B30" s="116" t="s">
        <v>505</v>
      </c>
      <c r="C30" s="115"/>
      <c r="D30" s="115"/>
      <c r="E30" s="255">
        <v>0.5</v>
      </c>
      <c r="F30" s="249">
        <v>66</v>
      </c>
      <c r="G30" s="112"/>
    </row>
    <row r="31" spans="1:7" s="114" customFormat="1" ht="16.5" customHeight="1">
      <c r="A31" s="101">
        <v>24</v>
      </c>
      <c r="B31" s="116" t="s">
        <v>506</v>
      </c>
      <c r="C31" s="120"/>
      <c r="D31" s="120"/>
      <c r="E31" s="255">
        <v>0.4</v>
      </c>
      <c r="F31" s="249">
        <v>46</v>
      </c>
      <c r="G31" s="112"/>
    </row>
    <row r="32" spans="1:7" s="114" customFormat="1" ht="16.5" customHeight="1">
      <c r="A32" s="112">
        <v>25</v>
      </c>
      <c r="B32" s="116" t="s">
        <v>507</v>
      </c>
      <c r="C32" s="120"/>
      <c r="D32" s="120"/>
      <c r="E32" s="255">
        <v>0.5</v>
      </c>
      <c r="F32" s="249">
        <v>58</v>
      </c>
      <c r="G32" s="112"/>
    </row>
    <row r="33" spans="1:9" s="114" customFormat="1" ht="16.5" customHeight="1">
      <c r="A33" s="101">
        <v>26</v>
      </c>
      <c r="B33" s="117" t="s">
        <v>508</v>
      </c>
      <c r="C33" s="118"/>
      <c r="D33" s="118"/>
      <c r="E33" s="256">
        <v>0.6</v>
      </c>
      <c r="F33" s="250">
        <v>70</v>
      </c>
      <c r="G33" s="112"/>
      <c r="H33" s="121"/>
      <c r="I33" s="122"/>
    </row>
    <row r="34" spans="1:7" s="114" customFormat="1" ht="16.5" customHeight="1">
      <c r="A34" s="112">
        <v>27</v>
      </c>
      <c r="B34" s="125" t="s">
        <v>509</v>
      </c>
      <c r="C34" s="123"/>
      <c r="D34" s="120"/>
      <c r="E34" s="255">
        <v>0.1</v>
      </c>
      <c r="F34" s="249">
        <v>8</v>
      </c>
      <c r="G34" s="112"/>
    </row>
    <row r="35" spans="1:7" s="114" customFormat="1" ht="16.5" customHeight="1">
      <c r="A35" s="101">
        <v>28</v>
      </c>
      <c r="B35" s="125" t="s">
        <v>510</v>
      </c>
      <c r="C35" s="123"/>
      <c r="D35" s="120"/>
      <c r="E35" s="255">
        <v>0.15</v>
      </c>
      <c r="F35" s="249">
        <v>12</v>
      </c>
      <c r="G35" s="112"/>
    </row>
    <row r="36" spans="1:7" s="114" customFormat="1" ht="16.5" customHeight="1">
      <c r="A36" s="112">
        <v>29</v>
      </c>
      <c r="B36" s="125" t="s">
        <v>511</v>
      </c>
      <c r="C36" s="123"/>
      <c r="D36" s="120"/>
      <c r="E36" s="255">
        <v>0.25</v>
      </c>
      <c r="F36" s="249">
        <v>28</v>
      </c>
      <c r="G36" s="112"/>
    </row>
    <row r="37" spans="1:7" s="114" customFormat="1" ht="16.5" customHeight="1">
      <c r="A37" s="101">
        <v>30</v>
      </c>
      <c r="B37" s="125" t="s">
        <v>512</v>
      </c>
      <c r="C37" s="123"/>
      <c r="D37" s="120"/>
      <c r="E37" s="255">
        <v>0.35</v>
      </c>
      <c r="F37" s="249">
        <v>40</v>
      </c>
      <c r="G37" s="112"/>
    </row>
    <row r="38" spans="1:7" s="114" customFormat="1" ht="16.5" customHeight="1">
      <c r="A38" s="112">
        <v>31</v>
      </c>
      <c r="B38" s="125" t="s">
        <v>513</v>
      </c>
      <c r="C38" s="115"/>
      <c r="D38" s="115"/>
      <c r="E38" s="255">
        <v>0.45</v>
      </c>
      <c r="F38" s="249">
        <v>52</v>
      </c>
      <c r="G38" s="112"/>
    </row>
    <row r="39" spans="1:7" s="114" customFormat="1" ht="16.5" customHeight="1">
      <c r="A39" s="101">
        <v>32</v>
      </c>
      <c r="B39" s="116" t="s">
        <v>514</v>
      </c>
      <c r="C39" s="120"/>
      <c r="D39" s="120"/>
      <c r="E39" s="255">
        <v>0.2</v>
      </c>
      <c r="F39" s="249">
        <v>16</v>
      </c>
      <c r="G39" s="112"/>
    </row>
    <row r="40" spans="1:7" s="114" customFormat="1" ht="16.5" customHeight="1">
      <c r="A40" s="112">
        <v>33</v>
      </c>
      <c r="B40" s="116" t="s">
        <v>515</v>
      </c>
      <c r="C40" s="120"/>
      <c r="D40" s="120"/>
      <c r="E40" s="255">
        <v>0.25</v>
      </c>
      <c r="F40" s="249">
        <v>20</v>
      </c>
      <c r="G40" s="112"/>
    </row>
    <row r="41" spans="1:7" s="114" customFormat="1" ht="16.5" customHeight="1">
      <c r="A41" s="101">
        <v>34</v>
      </c>
      <c r="B41" s="116" t="s">
        <v>516</v>
      </c>
      <c r="C41" s="120"/>
      <c r="D41" s="120"/>
      <c r="E41" s="255">
        <v>0.35</v>
      </c>
      <c r="F41" s="249">
        <v>36</v>
      </c>
      <c r="G41" s="112"/>
    </row>
    <row r="42" spans="1:7" s="114" customFormat="1" ht="16.5" customHeight="1">
      <c r="A42" s="112">
        <v>35</v>
      </c>
      <c r="B42" s="116" t="s">
        <v>517</v>
      </c>
      <c r="C42" s="120"/>
      <c r="D42" s="120"/>
      <c r="E42" s="255">
        <v>0.45</v>
      </c>
      <c r="F42" s="249">
        <v>46</v>
      </c>
      <c r="G42" s="112"/>
    </row>
    <row r="43" spans="1:7" s="114" customFormat="1" ht="16.5" customHeight="1">
      <c r="A43" s="101">
        <v>36</v>
      </c>
      <c r="B43" s="116" t="s">
        <v>518</v>
      </c>
      <c r="C43" s="120"/>
      <c r="D43" s="120"/>
      <c r="E43" s="257">
        <v>0.55</v>
      </c>
      <c r="F43" s="251">
        <v>56</v>
      </c>
      <c r="G43" s="112"/>
    </row>
    <row r="44" spans="1:7" s="114" customFormat="1" ht="16.5" customHeight="1">
      <c r="A44" s="112">
        <v>37</v>
      </c>
      <c r="B44" s="116" t="s">
        <v>519</v>
      </c>
      <c r="C44" s="123"/>
      <c r="D44" s="120"/>
      <c r="E44" s="255">
        <v>0.04</v>
      </c>
      <c r="F44" s="249">
        <v>6</v>
      </c>
      <c r="G44" s="112"/>
    </row>
    <row r="45" spans="1:7" s="114" customFormat="1" ht="16.5" customHeight="1">
      <c r="A45" s="101">
        <v>38</v>
      </c>
      <c r="B45" s="116" t="s">
        <v>520</v>
      </c>
      <c r="C45" s="123"/>
      <c r="D45" s="120"/>
      <c r="E45" s="255">
        <v>0.07</v>
      </c>
      <c r="F45" s="249">
        <v>9</v>
      </c>
      <c r="G45" s="112"/>
    </row>
    <row r="46" spans="1:7" s="114" customFormat="1" ht="16.5" customHeight="1">
      <c r="A46" s="112">
        <v>39</v>
      </c>
      <c r="B46" s="116" t="s">
        <v>521</v>
      </c>
      <c r="C46" s="115"/>
      <c r="D46" s="115"/>
      <c r="E46" s="255">
        <v>0.1</v>
      </c>
      <c r="F46" s="249">
        <v>12</v>
      </c>
      <c r="G46" s="112"/>
    </row>
    <row r="47" spans="1:7" s="114" customFormat="1" ht="16.5" customHeight="1">
      <c r="A47" s="101">
        <v>40</v>
      </c>
      <c r="B47" s="116" t="s">
        <v>522</v>
      </c>
      <c r="C47" s="123"/>
      <c r="D47" s="120"/>
      <c r="E47" s="255">
        <v>0.25</v>
      </c>
      <c r="F47" s="249">
        <v>36</v>
      </c>
      <c r="G47" s="112"/>
    </row>
    <row r="48" spans="1:7" s="114" customFormat="1" ht="16.5" customHeight="1">
      <c r="A48" s="112">
        <v>41</v>
      </c>
      <c r="B48" s="116" t="s">
        <v>523</v>
      </c>
      <c r="C48" s="115"/>
      <c r="D48" s="115"/>
      <c r="E48" s="255">
        <v>0.35</v>
      </c>
      <c r="F48" s="249">
        <v>50</v>
      </c>
      <c r="G48" s="112"/>
    </row>
    <row r="49" spans="1:7" s="114" customFormat="1" ht="16.5" customHeight="1">
      <c r="A49" s="101">
        <v>42</v>
      </c>
      <c r="B49" s="116" t="s">
        <v>524</v>
      </c>
      <c r="C49" s="120"/>
      <c r="D49" s="120"/>
      <c r="E49" s="255">
        <v>0.3</v>
      </c>
      <c r="F49" s="249">
        <v>40</v>
      </c>
      <c r="G49" s="112"/>
    </row>
    <row r="50" spans="1:9" s="114" customFormat="1" ht="16.5" customHeight="1">
      <c r="A50" s="112">
        <v>43</v>
      </c>
      <c r="B50" s="117" t="s">
        <v>525</v>
      </c>
      <c r="C50" s="118"/>
      <c r="D50" s="118"/>
      <c r="E50" s="256">
        <v>0.6</v>
      </c>
      <c r="F50" s="250">
        <v>70</v>
      </c>
      <c r="G50" s="112"/>
      <c r="H50" s="121"/>
      <c r="I50" s="122"/>
    </row>
    <row r="51" spans="1:7" s="114" customFormat="1" ht="16.5" customHeight="1">
      <c r="A51" s="101">
        <v>44</v>
      </c>
      <c r="B51" s="116" t="s">
        <v>526</v>
      </c>
      <c r="C51" s="123"/>
      <c r="D51" s="120"/>
      <c r="E51" s="255">
        <v>0.3</v>
      </c>
      <c r="F51" s="249">
        <v>60</v>
      </c>
      <c r="G51" s="112"/>
    </row>
    <row r="52" spans="1:7" s="114" customFormat="1" ht="16.5" customHeight="1">
      <c r="A52" s="112">
        <v>45</v>
      </c>
      <c r="B52" s="116" t="s">
        <v>527</v>
      </c>
      <c r="C52" s="115"/>
      <c r="D52" s="115"/>
      <c r="E52" s="255">
        <v>0.5</v>
      </c>
      <c r="F52" s="249">
        <v>100</v>
      </c>
      <c r="G52" s="112"/>
    </row>
    <row r="53" spans="1:7" s="114" customFormat="1" ht="16.5" customHeight="1">
      <c r="A53" s="101">
        <v>46</v>
      </c>
      <c r="B53" s="125" t="s">
        <v>529</v>
      </c>
      <c r="C53" s="120"/>
      <c r="D53" s="120"/>
      <c r="E53" s="255">
        <v>0.1</v>
      </c>
      <c r="F53" s="249">
        <v>10</v>
      </c>
      <c r="G53" s="112"/>
    </row>
    <row r="54" spans="1:7" s="114" customFormat="1" ht="16.5" customHeight="1">
      <c r="A54" s="112">
        <v>47</v>
      </c>
      <c r="B54" s="116" t="s">
        <v>528</v>
      </c>
      <c r="C54" s="115"/>
      <c r="D54" s="115"/>
      <c r="E54" s="255">
        <v>0.4</v>
      </c>
      <c r="F54" s="249">
        <v>40</v>
      </c>
      <c r="G54" s="112"/>
    </row>
    <row r="55" spans="1:7" s="114" customFormat="1" ht="16.5" customHeight="1">
      <c r="A55" s="101">
        <v>48</v>
      </c>
      <c r="B55" s="423" t="s">
        <v>177</v>
      </c>
      <c r="C55" s="424"/>
      <c r="D55" s="425"/>
      <c r="E55" s="421">
        <v>0.35</v>
      </c>
      <c r="F55" s="422">
        <v>184</v>
      </c>
      <c r="G55" s="112"/>
    </row>
    <row r="56" spans="1:9" s="114" customFormat="1" ht="16.5" customHeight="1">
      <c r="A56" s="112">
        <v>49</v>
      </c>
      <c r="B56" s="646" t="s">
        <v>29</v>
      </c>
      <c r="C56" s="647"/>
      <c r="D56" s="648"/>
      <c r="E56" s="303"/>
      <c r="F56" s="304"/>
      <c r="G56" s="112"/>
      <c r="H56" s="121"/>
      <c r="I56" s="122"/>
    </row>
    <row r="57" spans="1:7" s="114" customFormat="1" ht="12.75" customHeight="1">
      <c r="A57" s="112"/>
      <c r="B57" s="155" t="s">
        <v>480</v>
      </c>
      <c r="C57" s="245"/>
      <c r="D57" s="245"/>
      <c r="E57" s="245"/>
      <c r="F57" s="426"/>
      <c r="G57" s="112"/>
    </row>
    <row r="58" spans="1:7" s="114" customFormat="1" ht="12.75" customHeight="1">
      <c r="A58" s="112"/>
      <c r="B58" s="157" t="s">
        <v>481</v>
      </c>
      <c r="C58" s="124"/>
      <c r="D58" s="124"/>
      <c r="E58" s="124"/>
      <c r="F58" s="427"/>
      <c r="G58" s="112"/>
    </row>
    <row r="59" spans="1:7" s="114" customFormat="1" ht="12.75" customHeight="1">
      <c r="A59" s="112"/>
      <c r="B59" s="157" t="s">
        <v>482</v>
      </c>
      <c r="C59" s="124"/>
      <c r="D59" s="124"/>
      <c r="E59" s="124"/>
      <c r="F59" s="427"/>
      <c r="G59" s="112"/>
    </row>
    <row r="60" spans="1:7" s="114" customFormat="1" ht="12.75" customHeight="1">
      <c r="A60" s="112"/>
      <c r="B60" s="157" t="s">
        <v>483</v>
      </c>
      <c r="C60" s="124"/>
      <c r="D60" s="124"/>
      <c r="E60" s="124"/>
      <c r="F60" s="427"/>
      <c r="G60" s="112"/>
    </row>
    <row r="61" spans="1:7" s="114" customFormat="1" ht="12.75" customHeight="1">
      <c r="A61" s="112"/>
      <c r="B61" s="157" t="s">
        <v>484</v>
      </c>
      <c r="C61" s="124"/>
      <c r="D61" s="124"/>
      <c r="E61" s="124"/>
      <c r="F61" s="427"/>
      <c r="G61" s="112"/>
    </row>
    <row r="62" spans="1:7" s="114" customFormat="1" ht="12.75" customHeight="1">
      <c r="A62" s="112"/>
      <c r="B62" s="159" t="s">
        <v>485</v>
      </c>
      <c r="C62" s="126"/>
      <c r="D62" s="126"/>
      <c r="E62" s="126"/>
      <c r="F62" s="428"/>
      <c r="G62" s="112"/>
    </row>
    <row r="63" spans="1:7" s="114" customFormat="1" ht="12.75" customHeight="1">
      <c r="A63" s="112"/>
      <c r="B63" s="429" t="s">
        <v>228</v>
      </c>
      <c r="C63" s="126"/>
      <c r="D63" s="126"/>
      <c r="E63" s="126"/>
      <c r="F63" s="428"/>
      <c r="G63" s="112"/>
    </row>
    <row r="64" spans="1:7" ht="6" customHeight="1">
      <c r="A64" s="101"/>
      <c r="B64" s="102"/>
      <c r="C64" s="102"/>
      <c r="D64" s="102"/>
      <c r="E64" s="102"/>
      <c r="F64" s="103"/>
      <c r="G64" s="101"/>
    </row>
    <row r="65" spans="2:7" ht="12.75">
      <c r="B65" s="289" t="s">
        <v>238</v>
      </c>
      <c r="C65" s="289" t="s">
        <v>240</v>
      </c>
      <c r="G65" s="307"/>
    </row>
    <row r="66" ht="12.75">
      <c r="C66" s="289" t="s">
        <v>241</v>
      </c>
    </row>
  </sheetData>
  <sheetProtection password="F269" sheet="1" objects="1" scenarios="1"/>
  <mergeCells count="1">
    <mergeCell ref="B56:D5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1200" verticalDpi="1200" orientation="portrait" paperSize="9" scale="75" r:id="rId1"/>
  <headerFooter alignWithMargins="0">
    <oddFooter>&amp;LMLR/LEL&amp;C&amp;F  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G31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1.7109375" style="136" customWidth="1"/>
    <col min="2" max="2" width="41.57421875" style="136" customWidth="1"/>
    <col min="3" max="3" width="6.57421875" style="136" customWidth="1"/>
    <col min="4" max="4" width="1.7109375" style="136" customWidth="1"/>
    <col min="5" max="16384" width="11.421875" style="136" customWidth="1"/>
  </cols>
  <sheetData>
    <row r="1" spans="1:4" ht="6" customHeight="1">
      <c r="A1" s="135"/>
      <c r="B1" s="135"/>
      <c r="C1" s="135"/>
      <c r="D1" s="135"/>
    </row>
    <row r="2" spans="1:4" ht="18.75" customHeight="1">
      <c r="A2" s="135"/>
      <c r="B2" s="137" t="s">
        <v>530</v>
      </c>
      <c r="D2" s="135"/>
    </row>
    <row r="3" spans="1:7" ht="18.75" customHeight="1">
      <c r="A3" s="135"/>
      <c r="B3" s="138" t="s">
        <v>531</v>
      </c>
      <c r="C3" s="138"/>
      <c r="D3" s="139"/>
      <c r="E3" s="138"/>
      <c r="F3" s="138"/>
      <c r="G3" s="138"/>
    </row>
    <row r="4" spans="1:7" ht="18.75" customHeight="1">
      <c r="A4" s="135"/>
      <c r="B4" s="138" t="s">
        <v>532</v>
      </c>
      <c r="C4" s="138"/>
      <c r="D4" s="139"/>
      <c r="E4" s="138"/>
      <c r="F4" s="138"/>
      <c r="G4" s="138"/>
    </row>
    <row r="5" spans="1:7" ht="18.75" customHeight="1">
      <c r="A5" s="135"/>
      <c r="B5" s="138" t="s">
        <v>169</v>
      </c>
      <c r="C5" s="138"/>
      <c r="D5" s="139"/>
      <c r="E5" s="138"/>
      <c r="F5" s="138"/>
      <c r="G5" s="138"/>
    </row>
    <row r="6" spans="1:7" ht="18.75" customHeight="1">
      <c r="A6" s="135"/>
      <c r="B6" s="138" t="s">
        <v>170</v>
      </c>
      <c r="C6" s="138"/>
      <c r="D6" s="139"/>
      <c r="E6" s="138"/>
      <c r="F6" s="138"/>
      <c r="G6" s="138"/>
    </row>
    <row r="7" spans="1:7" ht="19.5" customHeight="1">
      <c r="A7" s="135"/>
      <c r="B7" s="140" t="s">
        <v>431</v>
      </c>
      <c r="C7" s="141">
        <v>0.7</v>
      </c>
      <c r="D7" s="142"/>
      <c r="E7" s="143"/>
      <c r="F7" s="143"/>
      <c r="G7" s="143"/>
    </row>
    <row r="8" spans="1:7" ht="19.5" customHeight="1">
      <c r="A8" s="135"/>
      <c r="B8" s="144" t="s">
        <v>533</v>
      </c>
      <c r="C8" s="145">
        <v>0.8</v>
      </c>
      <c r="D8" s="146"/>
      <c r="E8" s="143"/>
      <c r="F8" s="143"/>
      <c r="G8" s="143"/>
    </row>
    <row r="9" spans="1:7" ht="19.5" customHeight="1">
      <c r="A9" s="135"/>
      <c r="B9" s="111" t="s">
        <v>534</v>
      </c>
      <c r="C9" s="147"/>
      <c r="D9" s="146"/>
      <c r="E9" s="143"/>
      <c r="F9" s="143"/>
      <c r="G9" s="143"/>
    </row>
    <row r="10" spans="1:7" ht="19.5" customHeight="1">
      <c r="A10" s="135"/>
      <c r="B10" s="111" t="s">
        <v>535</v>
      </c>
      <c r="C10" s="148">
        <v>0.9</v>
      </c>
      <c r="D10" s="142"/>
      <c r="E10" s="143"/>
      <c r="F10" s="143"/>
      <c r="G10" s="143"/>
    </row>
    <row r="11" spans="1:7" ht="19.5" customHeight="1">
      <c r="A11" s="135"/>
      <c r="B11" s="111" t="s">
        <v>437</v>
      </c>
      <c r="C11" s="148">
        <v>1.1</v>
      </c>
      <c r="D11" s="142"/>
      <c r="E11" s="143"/>
      <c r="F11" s="143"/>
      <c r="G11" s="143"/>
    </row>
    <row r="12" spans="1:7" ht="19.5" customHeight="1">
      <c r="A12" s="135"/>
      <c r="B12" s="111" t="s">
        <v>438</v>
      </c>
      <c r="C12" s="148">
        <v>1</v>
      </c>
      <c r="D12" s="142"/>
      <c r="E12" s="143"/>
      <c r="F12" s="143"/>
      <c r="G12" s="143"/>
    </row>
    <row r="13" spans="1:7" ht="19.5" customHeight="1">
      <c r="A13" s="135"/>
      <c r="B13" s="111" t="s">
        <v>536</v>
      </c>
      <c r="C13" s="148">
        <v>0.4</v>
      </c>
      <c r="D13" s="142"/>
      <c r="E13" s="143"/>
      <c r="F13" s="143"/>
      <c r="G13" s="143"/>
    </row>
    <row r="14" spans="1:7" ht="19.5" customHeight="1">
      <c r="A14" s="135"/>
      <c r="B14" s="111" t="s">
        <v>441</v>
      </c>
      <c r="C14" s="148">
        <v>0.7</v>
      </c>
      <c r="D14" s="142"/>
      <c r="E14" s="149"/>
      <c r="F14" s="149"/>
      <c r="G14" s="149"/>
    </row>
    <row r="15" spans="1:7" ht="19.5" customHeight="1">
      <c r="A15" s="135"/>
      <c r="B15" s="111" t="s">
        <v>446</v>
      </c>
      <c r="C15" s="148">
        <v>1.6</v>
      </c>
      <c r="D15" s="142"/>
      <c r="E15" s="149"/>
      <c r="F15" s="149"/>
      <c r="G15" s="149"/>
    </row>
    <row r="16" spans="1:7" ht="19.5" customHeight="1">
      <c r="A16" s="135"/>
      <c r="B16" s="111" t="s">
        <v>443</v>
      </c>
      <c r="C16" s="148">
        <v>1.7</v>
      </c>
      <c r="D16" s="142"/>
      <c r="E16" s="149"/>
      <c r="F16" s="149"/>
      <c r="G16" s="149"/>
    </row>
    <row r="17" spans="1:7" ht="19.5" customHeight="1">
      <c r="A17" s="135"/>
      <c r="B17" s="111" t="s">
        <v>444</v>
      </c>
      <c r="C17" s="148">
        <v>1.3</v>
      </c>
      <c r="D17" s="142"/>
      <c r="E17" s="149"/>
      <c r="F17" s="149"/>
      <c r="G17" s="149"/>
    </row>
    <row r="18" spans="1:7" ht="19.5" customHeight="1">
      <c r="A18" s="135"/>
      <c r="B18" s="144" t="s">
        <v>537</v>
      </c>
      <c r="C18" s="150">
        <v>4.1</v>
      </c>
      <c r="D18" s="142"/>
      <c r="E18" s="149"/>
      <c r="F18" s="149"/>
      <c r="G18" s="149"/>
    </row>
    <row r="19" spans="1:4" ht="18.75">
      <c r="A19" s="135"/>
      <c r="B19" s="151" t="s">
        <v>545</v>
      </c>
      <c r="C19" s="152"/>
      <c r="D19" s="153"/>
    </row>
    <row r="20" spans="1:4" ht="19.5" customHeight="1">
      <c r="A20" s="135"/>
      <c r="B20" s="111" t="s">
        <v>538</v>
      </c>
      <c r="C20" s="154"/>
      <c r="D20" s="135"/>
    </row>
    <row r="21" spans="1:4" ht="12.75" customHeight="1">
      <c r="A21" s="135"/>
      <c r="B21" s="155" t="s">
        <v>539</v>
      </c>
      <c r="C21" s="156"/>
      <c r="D21" s="135"/>
    </row>
    <row r="22" spans="1:4" ht="12.75" customHeight="1">
      <c r="A22" s="135"/>
      <c r="B22" s="157" t="s">
        <v>540</v>
      </c>
      <c r="C22" s="158"/>
      <c r="D22" s="135"/>
    </row>
    <row r="23" spans="1:4" ht="12.75" customHeight="1">
      <c r="A23" s="135"/>
      <c r="B23" s="157" t="s">
        <v>541</v>
      </c>
      <c r="C23" s="158"/>
      <c r="D23" s="135"/>
    </row>
    <row r="24" spans="1:4" ht="12.75" customHeight="1">
      <c r="A24" s="135"/>
      <c r="B24" s="157" t="s">
        <v>542</v>
      </c>
      <c r="C24" s="158"/>
      <c r="D24" s="135"/>
    </row>
    <row r="25" spans="1:4" ht="12.75" customHeight="1">
      <c r="A25" s="135"/>
      <c r="B25" s="157" t="s">
        <v>543</v>
      </c>
      <c r="C25" s="158"/>
      <c r="D25" s="135"/>
    </row>
    <row r="26" spans="1:4" ht="12.75" customHeight="1">
      <c r="A26" s="135"/>
      <c r="B26" s="159" t="s">
        <v>544</v>
      </c>
      <c r="C26" s="154"/>
      <c r="D26" s="135"/>
    </row>
    <row r="27" spans="1:4" ht="6" customHeight="1">
      <c r="A27" s="135"/>
      <c r="B27" s="135"/>
      <c r="C27" s="135"/>
      <c r="D27" s="135"/>
    </row>
    <row r="28" ht="18.75">
      <c r="B28" s="289" t="s">
        <v>238</v>
      </c>
    </row>
    <row r="29" ht="12" customHeight="1">
      <c r="B29" s="289" t="s">
        <v>242</v>
      </c>
    </row>
    <row r="30" ht="12" customHeight="1">
      <c r="B30" s="289" t="s">
        <v>243</v>
      </c>
    </row>
    <row r="31" ht="12" customHeight="1">
      <c r="B31" s="289" t="s">
        <v>241</v>
      </c>
    </row>
  </sheetData>
  <sheetProtection password="F269" sheet="1" objects="1" scenarios="1"/>
  <printOptions horizont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scale="93" r:id="rId1"/>
  <headerFooter alignWithMargins="0">
    <oddFooter>&amp;LMLR/LEL&amp;C&amp;F  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T32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194" customWidth="1"/>
    <col min="2" max="2" width="2.57421875" style="194" customWidth="1"/>
    <col min="3" max="3" width="8.57421875" style="194" customWidth="1"/>
    <col min="4" max="4" width="6.421875" style="194" customWidth="1"/>
    <col min="5" max="5" width="7.421875" style="194" customWidth="1"/>
    <col min="6" max="6" width="4.28125" style="194" customWidth="1"/>
    <col min="7" max="7" width="1.7109375" style="194" customWidth="1"/>
    <col min="8" max="8" width="11.421875" style="194" customWidth="1"/>
    <col min="9" max="9" width="49.28125" style="194" customWidth="1"/>
    <col min="10" max="10" width="6.57421875" style="194" customWidth="1"/>
    <col min="11" max="11" width="7.140625" style="194" customWidth="1"/>
    <col min="12" max="12" width="5.00390625" style="194" customWidth="1"/>
    <col min="13" max="13" width="7.421875" style="194" customWidth="1"/>
    <col min="14" max="14" width="4.28125" style="194" customWidth="1"/>
    <col min="15" max="15" width="5.421875" style="194" customWidth="1"/>
    <col min="16" max="16" width="2.57421875" style="194" customWidth="1"/>
    <col min="17" max="17" width="4.28125" style="194" customWidth="1"/>
    <col min="18" max="16384" width="11.421875" style="194" customWidth="1"/>
  </cols>
  <sheetData>
    <row r="1" spans="1:20" ht="12.7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29"/>
      <c r="T1" s="229"/>
    </row>
    <row r="2" spans="1:20" ht="20.25">
      <c r="A2" s="244"/>
      <c r="B2" s="214"/>
      <c r="C2" s="217" t="s">
        <v>572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14"/>
      <c r="Q2" s="187"/>
      <c r="R2" s="183"/>
      <c r="S2" s="183"/>
      <c r="T2" s="183"/>
    </row>
    <row r="3" spans="1:20" ht="26.25">
      <c r="A3" s="244"/>
      <c r="B3" s="214"/>
      <c r="C3" s="214"/>
      <c r="D3" s="196"/>
      <c r="E3" s="196"/>
      <c r="F3" s="196"/>
      <c r="G3" s="196"/>
      <c r="H3" s="216" t="s">
        <v>573</v>
      </c>
      <c r="I3" s="196"/>
      <c r="J3" s="196"/>
      <c r="K3" s="196"/>
      <c r="L3" s="195"/>
      <c r="M3" s="195"/>
      <c r="N3" s="195"/>
      <c r="O3" s="195"/>
      <c r="P3" s="214"/>
      <c r="Q3" s="187"/>
      <c r="R3" s="183"/>
      <c r="S3" s="183"/>
      <c r="T3" s="183"/>
    </row>
    <row r="4" spans="1:20" ht="9.75" customHeight="1">
      <c r="A4" s="244"/>
      <c r="B4" s="214"/>
      <c r="C4" s="197"/>
      <c r="D4" s="197"/>
      <c r="E4" s="197"/>
      <c r="F4" s="197"/>
      <c r="G4" s="197"/>
      <c r="H4" s="197"/>
      <c r="I4" s="197"/>
      <c r="J4" s="197"/>
      <c r="K4" s="198"/>
      <c r="L4" s="195"/>
      <c r="M4" s="652" t="s">
        <v>578</v>
      </c>
      <c r="N4" s="223"/>
      <c r="O4" s="650" t="s">
        <v>567</v>
      </c>
      <c r="P4" s="214"/>
      <c r="Q4" s="187"/>
      <c r="R4" s="183"/>
      <c r="S4" s="183"/>
      <c r="T4" s="183"/>
    </row>
    <row r="5" spans="1:20" ht="15" customHeight="1">
      <c r="A5" s="244"/>
      <c r="B5" s="214"/>
      <c r="C5" s="218" t="s">
        <v>574</v>
      </c>
      <c r="D5" s="218"/>
      <c r="E5" s="218"/>
      <c r="F5" s="218"/>
      <c r="G5" s="218"/>
      <c r="H5" s="218"/>
      <c r="I5" s="218"/>
      <c r="J5" s="197"/>
      <c r="K5" s="198"/>
      <c r="L5" s="195"/>
      <c r="M5" s="653"/>
      <c r="N5" s="223"/>
      <c r="O5" s="651"/>
      <c r="P5" s="214"/>
      <c r="Q5" s="187"/>
      <c r="R5" s="183"/>
      <c r="S5" s="183"/>
      <c r="T5" s="183"/>
    </row>
    <row r="6" spans="1:20" ht="15" customHeight="1">
      <c r="A6" s="244"/>
      <c r="B6" s="214"/>
      <c r="C6" s="218" t="s">
        <v>579</v>
      </c>
      <c r="D6" s="218"/>
      <c r="E6" s="218"/>
      <c r="F6" s="218"/>
      <c r="G6" s="218"/>
      <c r="H6" s="218"/>
      <c r="I6" s="218"/>
      <c r="J6" s="197"/>
      <c r="K6" s="198"/>
      <c r="L6" s="195"/>
      <c r="M6" s="653"/>
      <c r="N6" s="223"/>
      <c r="O6" s="651"/>
      <c r="P6" s="214"/>
      <c r="Q6" s="187"/>
      <c r="R6" s="183"/>
      <c r="S6" s="183"/>
      <c r="T6" s="183"/>
    </row>
    <row r="7" spans="1:20" ht="15" customHeight="1">
      <c r="A7" s="244"/>
      <c r="B7" s="214"/>
      <c r="C7" s="218" t="s">
        <v>581</v>
      </c>
      <c r="D7" s="218"/>
      <c r="E7" s="218"/>
      <c r="F7" s="218"/>
      <c r="G7" s="218"/>
      <c r="H7" s="218"/>
      <c r="I7" s="218"/>
      <c r="J7" s="197"/>
      <c r="K7" s="198"/>
      <c r="L7" s="195"/>
      <c r="M7" s="653"/>
      <c r="N7" s="223"/>
      <c r="O7" s="651"/>
      <c r="P7" s="214"/>
      <c r="Q7" s="187"/>
      <c r="R7" s="183"/>
      <c r="S7" s="183"/>
      <c r="T7" s="183"/>
    </row>
    <row r="8" spans="1:20" ht="15" customHeight="1">
      <c r="A8" s="244"/>
      <c r="B8" s="214"/>
      <c r="C8" s="218" t="s">
        <v>582</v>
      </c>
      <c r="D8" s="220"/>
      <c r="E8" s="220"/>
      <c r="F8" s="220"/>
      <c r="G8" s="220"/>
      <c r="H8" s="220"/>
      <c r="I8" s="221"/>
      <c r="J8" s="196"/>
      <c r="K8" s="196"/>
      <c r="L8" s="195"/>
      <c r="M8" s="653"/>
      <c r="N8" s="223"/>
      <c r="O8" s="651"/>
      <c r="P8" s="214"/>
      <c r="Q8" s="187"/>
      <c r="R8" s="183"/>
      <c r="S8" s="183"/>
      <c r="T8" s="183"/>
    </row>
    <row r="9" spans="1:20" ht="4.5" customHeight="1">
      <c r="A9" s="244"/>
      <c r="B9" s="214"/>
      <c r="C9" s="197"/>
      <c r="D9" s="196"/>
      <c r="E9" s="196"/>
      <c r="F9" s="196"/>
      <c r="G9" s="196"/>
      <c r="H9" s="196"/>
      <c r="I9" s="199"/>
      <c r="J9" s="196"/>
      <c r="K9" s="196"/>
      <c r="L9" s="195"/>
      <c r="M9" s="653"/>
      <c r="N9" s="223"/>
      <c r="O9" s="651"/>
      <c r="P9" s="214"/>
      <c r="Q9" s="187"/>
      <c r="R9" s="183"/>
      <c r="S9" s="183"/>
      <c r="T9" s="183"/>
    </row>
    <row r="10" spans="1:20" ht="15" customHeight="1">
      <c r="A10" s="244"/>
      <c r="B10" s="214"/>
      <c r="C10" s="218" t="s">
        <v>583</v>
      </c>
      <c r="D10" s="220"/>
      <c r="E10" s="220"/>
      <c r="F10" s="220"/>
      <c r="G10" s="220"/>
      <c r="H10" s="220"/>
      <c r="I10" s="221"/>
      <c r="J10" s="196"/>
      <c r="K10" s="196"/>
      <c r="L10" s="195"/>
      <c r="M10" s="653"/>
      <c r="N10" s="223"/>
      <c r="O10" s="651"/>
      <c r="P10" s="214"/>
      <c r="Q10" s="187"/>
      <c r="R10" s="183"/>
      <c r="S10" s="183"/>
      <c r="T10" s="183"/>
    </row>
    <row r="11" spans="1:20" ht="15" customHeight="1">
      <c r="A11" s="244"/>
      <c r="B11" s="214"/>
      <c r="C11" s="218" t="s">
        <v>580</v>
      </c>
      <c r="D11" s="220"/>
      <c r="E11" s="220"/>
      <c r="F11" s="220"/>
      <c r="G11" s="220"/>
      <c r="H11" s="220"/>
      <c r="I11" s="221"/>
      <c r="J11" s="196"/>
      <c r="K11" s="196"/>
      <c r="L11" s="195"/>
      <c r="M11" s="653"/>
      <c r="N11" s="223"/>
      <c r="O11" s="651"/>
      <c r="P11" s="214"/>
      <c r="Q11" s="187"/>
      <c r="R11" s="183"/>
      <c r="S11" s="183"/>
      <c r="T11" s="183"/>
    </row>
    <row r="12" spans="1:20" ht="9.75" customHeight="1">
      <c r="A12" s="244"/>
      <c r="B12" s="214"/>
      <c r="C12" s="197"/>
      <c r="D12" s="196"/>
      <c r="E12" s="196"/>
      <c r="F12" s="196"/>
      <c r="G12" s="196"/>
      <c r="H12" s="196"/>
      <c r="I12" s="199"/>
      <c r="J12" s="196"/>
      <c r="K12" s="196"/>
      <c r="L12" s="195"/>
      <c r="M12" s="653"/>
      <c r="N12" s="223"/>
      <c r="O12" s="219"/>
      <c r="P12" s="214"/>
      <c r="Q12" s="187"/>
      <c r="R12" s="183"/>
      <c r="S12" s="183"/>
      <c r="T12" s="183"/>
    </row>
    <row r="13" spans="1:20" ht="4.5" customHeight="1">
      <c r="A13" s="244"/>
      <c r="B13" s="21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8"/>
      <c r="N13" s="224"/>
      <c r="O13" s="240"/>
      <c r="P13" s="214"/>
      <c r="Q13" s="187"/>
      <c r="R13" s="183"/>
      <c r="S13" s="183"/>
      <c r="T13" s="183"/>
    </row>
    <row r="14" spans="1:20" ht="15" customHeight="1">
      <c r="A14" s="244"/>
      <c r="B14" s="214"/>
      <c r="C14" s="222" t="s">
        <v>575</v>
      </c>
      <c r="D14" s="198"/>
      <c r="E14" s="198"/>
      <c r="F14" s="198"/>
      <c r="G14" s="215"/>
      <c r="H14" s="197"/>
      <c r="I14" s="197"/>
      <c r="J14" s="649">
        <v>100</v>
      </c>
      <c r="K14" s="649"/>
      <c r="L14" s="198"/>
      <c r="M14" s="234">
        <v>10</v>
      </c>
      <c r="N14" s="198"/>
      <c r="O14" s="241">
        <v>10</v>
      </c>
      <c r="P14" s="214"/>
      <c r="Q14" s="187"/>
      <c r="R14" s="183"/>
      <c r="S14" s="183"/>
      <c r="T14" s="183"/>
    </row>
    <row r="15" spans="1:20" ht="4.5" customHeight="1">
      <c r="A15" s="244"/>
      <c r="B15" s="214"/>
      <c r="C15" s="225"/>
      <c r="D15" s="224"/>
      <c r="E15" s="224"/>
      <c r="F15" s="224"/>
      <c r="G15" s="226"/>
      <c r="H15" s="231"/>
      <c r="I15" s="231"/>
      <c r="J15" s="233"/>
      <c r="K15" s="233"/>
      <c r="L15" s="224"/>
      <c r="M15" s="235"/>
      <c r="N15" s="224"/>
      <c r="O15" s="242"/>
      <c r="P15" s="214"/>
      <c r="Q15" s="187"/>
      <c r="R15" s="183"/>
      <c r="S15" s="183"/>
      <c r="T15" s="183"/>
    </row>
    <row r="16" spans="1:20" ht="15" customHeight="1">
      <c r="A16" s="244"/>
      <c r="B16" s="214"/>
      <c r="C16" s="222" t="s">
        <v>576</v>
      </c>
      <c r="D16" s="198"/>
      <c r="E16" s="198"/>
      <c r="F16" s="198"/>
      <c r="G16" s="198"/>
      <c r="H16" s="197"/>
      <c r="I16" s="197"/>
      <c r="J16" s="649">
        <v>100</v>
      </c>
      <c r="K16" s="649"/>
      <c r="L16" s="198"/>
      <c r="M16" s="236">
        <f>M14</f>
        <v>10</v>
      </c>
      <c r="N16" s="198"/>
      <c r="O16" s="241">
        <f>O14</f>
        <v>10</v>
      </c>
      <c r="P16" s="214"/>
      <c r="Q16" s="187"/>
      <c r="R16" s="183"/>
      <c r="S16" s="183"/>
      <c r="T16" s="183"/>
    </row>
    <row r="17" spans="1:20" ht="4.5" customHeight="1">
      <c r="A17" s="244"/>
      <c r="B17" s="214"/>
      <c r="C17" s="224"/>
      <c r="D17" s="224"/>
      <c r="E17" s="224"/>
      <c r="F17" s="224"/>
      <c r="G17" s="224"/>
      <c r="H17" s="224"/>
      <c r="I17" s="227"/>
      <c r="J17" s="224"/>
      <c r="K17" s="224"/>
      <c r="L17" s="224"/>
      <c r="M17" s="237"/>
      <c r="N17" s="224"/>
      <c r="O17" s="242"/>
      <c r="P17" s="214"/>
      <c r="Q17" s="187"/>
      <c r="R17" s="183"/>
      <c r="S17" s="183"/>
      <c r="T17" s="183"/>
    </row>
    <row r="18" spans="1:20" ht="15" customHeight="1">
      <c r="A18" s="244"/>
      <c r="B18" s="214"/>
      <c r="C18" s="222" t="s">
        <v>577</v>
      </c>
      <c r="D18" s="198"/>
      <c r="E18" s="198"/>
      <c r="F18" s="198"/>
      <c r="G18" s="198"/>
      <c r="H18" s="197"/>
      <c r="I18" s="197"/>
      <c r="J18" s="649">
        <v>20</v>
      </c>
      <c r="K18" s="649"/>
      <c r="L18" s="198"/>
      <c r="M18" s="234">
        <v>5</v>
      </c>
      <c r="N18" s="198"/>
      <c r="O18" s="241">
        <v>5</v>
      </c>
      <c r="P18" s="214"/>
      <c r="Q18" s="187"/>
      <c r="R18" s="183"/>
      <c r="S18" s="183"/>
      <c r="T18" s="183"/>
    </row>
    <row r="19" spans="1:20" ht="4.5" customHeight="1">
      <c r="A19" s="244"/>
      <c r="B19" s="214"/>
      <c r="C19" s="225"/>
      <c r="D19" s="224"/>
      <c r="E19" s="224"/>
      <c r="F19" s="224"/>
      <c r="G19" s="224"/>
      <c r="H19" s="231"/>
      <c r="I19" s="231"/>
      <c r="J19" s="226"/>
      <c r="K19" s="226"/>
      <c r="L19" s="224"/>
      <c r="M19" s="238"/>
      <c r="N19" s="224"/>
      <c r="O19" s="243"/>
      <c r="P19" s="214"/>
      <c r="Q19" s="187"/>
      <c r="R19" s="183"/>
      <c r="S19" s="183"/>
      <c r="T19" s="183"/>
    </row>
    <row r="20" spans="1:20" ht="15" customHeight="1">
      <c r="A20" s="244"/>
      <c r="B20" s="214"/>
      <c r="C20" s="198"/>
      <c r="D20" s="198"/>
      <c r="E20" s="198"/>
      <c r="F20" s="198"/>
      <c r="G20" s="198"/>
      <c r="H20" s="198"/>
      <c r="I20" s="200"/>
      <c r="J20" s="198"/>
      <c r="K20" s="222" t="s">
        <v>568</v>
      </c>
      <c r="L20" s="212"/>
      <c r="M20" s="239">
        <f>M14+M16+M18</f>
        <v>25</v>
      </c>
      <c r="N20" s="198"/>
      <c r="O20" s="214"/>
      <c r="P20" s="214"/>
      <c r="Q20" s="187"/>
      <c r="R20" s="183"/>
      <c r="S20" s="183"/>
      <c r="T20" s="183"/>
    </row>
    <row r="21" spans="1:20" ht="15" customHeight="1">
      <c r="A21" s="244"/>
      <c r="B21" s="214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14"/>
      <c r="P21" s="214"/>
      <c r="Q21" s="187"/>
      <c r="R21" s="183"/>
      <c r="S21" s="183"/>
      <c r="T21" s="183"/>
    </row>
    <row r="22" spans="1:20" ht="15" customHeight="1">
      <c r="A22" s="183"/>
      <c r="B22" s="214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13"/>
      <c r="P22" s="214"/>
      <c r="Q22" s="187"/>
      <c r="R22" s="183"/>
      <c r="S22" s="183"/>
      <c r="T22" s="183"/>
    </row>
    <row r="23" spans="1:20" ht="15" customHeight="1">
      <c r="A23" s="183"/>
      <c r="B23" s="214"/>
      <c r="C23" s="198"/>
      <c r="D23" s="198"/>
      <c r="E23" s="198"/>
      <c r="F23" s="198"/>
      <c r="G23" s="198"/>
      <c r="H23" s="198"/>
      <c r="I23" s="200"/>
      <c r="J23" s="200"/>
      <c r="K23" s="201"/>
      <c r="L23" s="198"/>
      <c r="M23" s="198"/>
      <c r="N23" s="198"/>
      <c r="O23" s="214"/>
      <c r="P23" s="214"/>
      <c r="Q23" s="187"/>
      <c r="R23" s="183"/>
      <c r="S23" s="183"/>
      <c r="T23" s="183"/>
    </row>
    <row r="24" spans="1:20" ht="15" customHeight="1">
      <c r="A24" s="183"/>
      <c r="B24" s="214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14"/>
      <c r="P24" s="214"/>
      <c r="Q24" s="187"/>
      <c r="R24" s="183"/>
      <c r="S24" s="183"/>
      <c r="T24" s="183"/>
    </row>
    <row r="25" spans="1:20" ht="15" customHeight="1">
      <c r="A25" s="183"/>
      <c r="B25" s="214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232"/>
      <c r="N25" s="198"/>
      <c r="O25" s="214"/>
      <c r="P25" s="214"/>
      <c r="Q25" s="187"/>
      <c r="R25" s="183"/>
      <c r="S25" s="183"/>
      <c r="T25" s="183"/>
    </row>
    <row r="26" spans="1:20" ht="15" customHeight="1">
      <c r="A26" s="183"/>
      <c r="B26" s="214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14"/>
      <c r="P26" s="214"/>
      <c r="Q26" s="187"/>
      <c r="R26" s="183"/>
      <c r="S26" s="183"/>
      <c r="T26" s="183"/>
    </row>
    <row r="27" spans="1:20" ht="15" customHeight="1">
      <c r="A27" s="183"/>
      <c r="B27" s="214"/>
      <c r="C27" s="198"/>
      <c r="D27" s="198"/>
      <c r="E27" s="198"/>
      <c r="F27" s="198"/>
      <c r="G27" s="198"/>
      <c r="H27" s="198"/>
      <c r="I27" s="200"/>
      <c r="J27" s="198"/>
      <c r="K27" s="198"/>
      <c r="L27" s="198"/>
      <c r="M27" s="198"/>
      <c r="N27" s="198"/>
      <c r="O27" s="214"/>
      <c r="P27" s="214"/>
      <c r="Q27" s="187"/>
      <c r="R27" s="183"/>
      <c r="S27" s="183"/>
      <c r="T27" s="183"/>
    </row>
    <row r="28" spans="1:20" ht="15" customHeight="1">
      <c r="A28" s="183"/>
      <c r="B28" s="214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14"/>
      <c r="P28" s="214"/>
      <c r="Q28" s="187"/>
      <c r="R28" s="183"/>
      <c r="S28" s="183"/>
      <c r="T28" s="183"/>
    </row>
    <row r="29" spans="1:20" ht="15" customHeight="1">
      <c r="A29" s="183"/>
      <c r="B29" s="183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183"/>
      <c r="P29" s="183"/>
      <c r="Q29" s="187"/>
      <c r="R29" s="183"/>
      <c r="S29" s="183"/>
      <c r="T29" s="183"/>
    </row>
    <row r="30" spans="1:20" ht="15" customHeight="1">
      <c r="A30" s="183"/>
      <c r="B30" s="18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183"/>
      <c r="P30" s="183"/>
      <c r="Q30" s="187"/>
      <c r="R30" s="183"/>
      <c r="S30" s="183"/>
      <c r="T30" s="183"/>
    </row>
    <row r="31" spans="1:20" ht="15" customHeight="1">
      <c r="A31" s="183"/>
      <c r="B31" s="183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183"/>
      <c r="P31" s="183"/>
      <c r="Q31" s="187"/>
      <c r="R31" s="183"/>
      <c r="S31" s="183"/>
      <c r="T31" s="183"/>
    </row>
    <row r="32" spans="1:20" ht="1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password="F269" sheet="1" objects="1" scenarios="1"/>
  <mergeCells count="5">
    <mergeCell ref="J14:K14"/>
    <mergeCell ref="J16:K16"/>
    <mergeCell ref="J18:K18"/>
    <mergeCell ref="O4:O11"/>
    <mergeCell ref="M4:M12"/>
  </mergeCells>
  <dataValidations count="2">
    <dataValidation type="custom" allowBlank="1" showInputMessage="1" showErrorMessage="1" error="Eingabe unzulässig !&#10;Zeilenzahl: min. 10; max. 100" sqref="M14">
      <formula1>AND(M14&lt;=J14,M14&gt;=10)</formula1>
    </dataValidation>
    <dataValidation type="custom" allowBlank="1" showInputMessage="1" showErrorMessage="1" error="Eingabe unzulässig !&#10;Zeilenzahl: min. 5; max. 20&#10;" sqref="M18">
      <formula1>AND(M18&lt;=J18,M18&gt;=5)</formula1>
    </dataValidation>
  </dataValidations>
  <printOptions/>
  <pageMargins left="0.75" right="0.75" top="1" bottom="1" header="0.4921259845" footer="0.4921259845"/>
  <pageSetup fitToHeight="1" fitToWidth="1" horizontalDpi="1200" verticalDpi="1200" orientation="landscape" paperSize="9" scale="75" r:id="rId2"/>
  <headerFooter alignWithMargins="0">
    <oddFooter>&amp;LLEL Schwäbisch Gmünd, Abt.II (WS, Kr)&amp;C&amp;F  &amp;A&amp;Rgedruckt am : 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Humusbilanz_Vers_10.xls</dc:title>
  <dc:subject/>
  <dc:creator>LEL Schwäbisch Gmünd; Abt 2; WS, Kr</dc:creator>
  <cp:keywords/>
  <dc:description>entspricht Entwicklungsstand Humusbilanz040zert.xls vom 18.03.2005</dc:description>
  <cp:lastModifiedBy>KriegK</cp:lastModifiedBy>
  <cp:lastPrinted>2005-06-06T09:40:58Z</cp:lastPrinted>
  <dcterms:created xsi:type="dcterms:W3CDTF">2004-12-16T20:16:09Z</dcterms:created>
  <dcterms:modified xsi:type="dcterms:W3CDTF">2009-01-09T07:54:36Z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